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20\ZP_29_2020_ar.higieniczne\Pakiet_do_internetu\"/>
    </mc:Choice>
  </mc:AlternateContent>
  <bookViews>
    <workbookView xWindow="0" yWindow="0" windowWidth="12096" windowHeight="9012" tabRatio="756"/>
  </bookViews>
  <sheets>
    <sheet name="PAKIET nr 1" sheetId="15" r:id="rId1"/>
  </sheets>
  <definedNames>
    <definedName name="_xlnm.Print_Area" localSheetId="0">'PAKIET nr 1'!$A$1:$N$27</definedName>
  </definedNames>
  <calcPr calcId="162913"/>
</workbook>
</file>

<file path=xl/calcChain.xml><?xml version="1.0" encoding="utf-8"?>
<calcChain xmlns="http://schemas.openxmlformats.org/spreadsheetml/2006/main">
  <c r="G13" i="15" l="1"/>
  <c r="I13" i="15" s="1"/>
  <c r="K13" i="15" s="1"/>
  <c r="M13" i="15" s="1"/>
  <c r="G12" i="15"/>
  <c r="I12" i="15" s="1"/>
  <c r="K12" i="15" s="1"/>
  <c r="M12" i="15" s="1"/>
  <c r="G11" i="15"/>
  <c r="I11" i="15" s="1"/>
  <c r="K11" i="15" s="1"/>
  <c r="M11" i="15" s="1"/>
  <c r="G10" i="15"/>
  <c r="I10" i="15" s="1"/>
  <c r="K10" i="15" s="1"/>
  <c r="M10" i="15" s="1"/>
  <c r="G9" i="15"/>
  <c r="I9" i="15" s="1"/>
  <c r="K9" i="15" s="1"/>
  <c r="M9" i="15" s="1"/>
  <c r="G8" i="15"/>
  <c r="I8" i="15" s="1"/>
  <c r="K8" i="15" s="1"/>
  <c r="M8" i="15" s="1"/>
  <c r="G7" i="15"/>
  <c r="I7" i="15" s="1"/>
  <c r="K7" i="15" s="1"/>
  <c r="M7" i="15" s="1"/>
  <c r="G6" i="15"/>
  <c r="I6" i="15" s="1"/>
  <c r="K6" i="15" s="1"/>
  <c r="M6" i="15" s="1"/>
  <c r="G5" i="15"/>
  <c r="I5" i="15" s="1"/>
  <c r="K5" i="15" s="1"/>
  <c r="M5" i="15" s="1"/>
  <c r="G4" i="15"/>
  <c r="I4" i="15" s="1"/>
  <c r="K4" i="15" s="1"/>
  <c r="K14" i="15" l="1"/>
  <c r="M4" i="15"/>
  <c r="M14" i="15" s="1"/>
</calcChain>
</file>

<file path=xl/sharedStrings.xml><?xml version="1.0" encoding="utf-8"?>
<sst xmlns="http://schemas.openxmlformats.org/spreadsheetml/2006/main" count="81" uniqueCount="68">
  <si>
    <t>Lp.</t>
  </si>
  <si>
    <t>VAT 
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</si>
  <si>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</si>
  <si>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</si>
  <si>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</si>
  <si>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</si>
  <si>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</si>
  <si>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</si>
  <si>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</si>
  <si>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</si>
  <si>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</si>
  <si>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</si>
  <si>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</si>
  <si>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</si>
  <si>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</si>
  <si>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1.</t>
  </si>
  <si>
    <t>UWAGA:</t>
  </si>
  <si>
    <t>RAZEM:</t>
  </si>
  <si>
    <t>►</t>
  </si>
  <si>
    <t xml:space="preserve">Formularz zawiera formuły ułatwiajace sporządzenie oferty. </t>
  </si>
  <si>
    <t>Zamawiający zastrzega, iż ocenie zostanie poddana tylko ta oferta, która będzie zawierała 100% oferowanych propozycji cenowych.</t>
  </si>
  <si>
    <t>Przedmiot zamówienia</t>
  </si>
  <si>
    <t>DEKLAROWANE TERMINY:</t>
  </si>
  <si>
    <t>Deklarowany termin dostawy (od 1 do max. 5 dni w dni robocze (pon. – pt.) od złożenia zapotrzebowania):</t>
  </si>
  <si>
    <t>dni</t>
  </si>
  <si>
    <t>Deklarowany termin wykonania reklamacji (min. 5 dni - max. 10 dni w dni robocze (pon. – pt.) od dnia złożenia reklamacji):</t>
  </si>
  <si>
    <t>Deklarowany termin płatności (min. 45 dni - max 60 dni, licząc od daty otrzymania przez Zamawiającego faktury VAT):</t>
  </si>
  <si>
    <t>kwalifikowany podpis elektroniczny przedstawiciela Wykonawcy</t>
  </si>
  <si>
    <t xml:space="preserve">Brak podania przez Wykonawcę wymaganego terminu, będącego kryterium oceny oferty lub podanie terminu poza określonym zakresem, będzie skutkować odrzuceniem oferty. </t>
  </si>
  <si>
    <t>Producent/ Nazwa handlowa produktu / Numer katalogowy</t>
  </si>
  <si>
    <t>Jm.</t>
  </si>
  <si>
    <t>CKD</t>
  </si>
  <si>
    <t>SPORNA</t>
  </si>
  <si>
    <t>Wielkość op.  w "j.m."</t>
  </si>
  <si>
    <t>Oferowana ilość opakowań
g:h</t>
  </si>
  <si>
    <t>Cena jednostkowa  netto / op.</t>
  </si>
  <si>
    <t>Wartość netto
/ i* j /</t>
  </si>
  <si>
    <t>Wartość brutto  w zł</t>
  </si>
  <si>
    <t>ł</t>
  </si>
  <si>
    <t>2.</t>
  </si>
  <si>
    <t>3.</t>
  </si>
  <si>
    <t>5.</t>
  </si>
  <si>
    <t>6.</t>
  </si>
  <si>
    <t>7.</t>
  </si>
  <si>
    <t>8.</t>
  </si>
  <si>
    <t>4.</t>
  </si>
  <si>
    <t>9.</t>
  </si>
  <si>
    <t>CHUSTECZKI  HIGIENICZNE, 100% celuloza, rozmiar listka 21cm x 19cm (+/- 5%), minimum dwuwarstwowe, miękkie, pakowane po 100 sztuk</t>
  </si>
  <si>
    <t>DOZOWNIK DO MYDŁA W PŁYNIE poj. 500 ml tworzywo sztuczne ABS wymiary szer 9 cm wys 16 cm gł 9 cm (+/- 5%)</t>
  </si>
  <si>
    <t>DOZOWNIK (POJEMNIK) NA RĘCZNIKI SKŁADANE  plastikowy  ABS wys  min 270mm szer 270mm, gł 140mm (+/- 5%)</t>
  </si>
  <si>
    <t>RĘCZNIK PAPIEROWY ROLKA  MINI-100% CELULOZA, 2-WARSTWOWY KOLOR BIAŁY, DŁ MIN 50 mb (12SZTUKI-OPAKOWANIE)</t>
  </si>
  <si>
    <t>Ręczna folia stretch 500 mm, przeźroczysta, gr. 20 um, (1 rolka min. 2,6 kg netto)</t>
  </si>
  <si>
    <t xml:space="preserve">PAPIER TOALETOWY MAŁA ROLKA dwu-warstwowy wykonany z100% celulozy biały, wysokiej jakości łagodny dla skóry, długość w rolce min 25 mb, gramatura min. 28g/m²  </t>
  </si>
  <si>
    <t>RĘCZNIK PAPIEROWY W ROLCE MAXI,perforowany, 100% celulozy, dwu-warstwowy, wodoutrwalony, długość papier w rolce min. 75 mb, szerokość wstęgi 20-23,5 cm, średnica rolki 13-14,5 cm, gramatura min. 2x18g/m²</t>
  </si>
  <si>
    <t>10.</t>
  </si>
  <si>
    <t>sztuka</t>
  </si>
  <si>
    <t>rolka</t>
  </si>
  <si>
    <t>karton                       
(4000 listków)</t>
  </si>
  <si>
    <t>PSYCHIATRIA</t>
  </si>
  <si>
    <t>opako-
wanie
100 sztuk</t>
  </si>
  <si>
    <t>Szacunkowa ilość "j.m."
na 24 m-ce</t>
  </si>
  <si>
    <t>Wartości i liczby w kolumnach i), j), k), ł) należy wpisać z dokładnością do dwóch miejsc po przecinku.</t>
  </si>
  <si>
    <t xml:space="preserve">Wystarczy wprowadzić dane do kolumny h)Wielkość  opak. w j.m. oraz do kol.j) Cenę jednostkową netto  opak. handlowego i zaakceptować bądź zmienić  stawkę podatku VAT, aby uzyskać cenę oferty.    </t>
  </si>
  <si>
    <t>PAKIET Nr 1  - Artykuły higieniczne dla obiektów szpitala CSK</t>
  </si>
  <si>
    <t>Wymagane próbki wraz z ofertą:
- DO POZYCJI NR 5 w ilości 1 rolka
- DO POZYCJI NR 6 w ilości 1 rolka
- DO POZYCJI NR 7 w ilości 1 rolka
- DO POZYCJI NR 8  w ilości 1 rolka
- DO POZYCJI NR 9  w ilości 1 wsad=200 listków</t>
  </si>
  <si>
    <t>Ręcznik papierowy 2- warstwowy, celuloza 100%, kolor biały , neutralny zapach przed i po kontakcie z wodą, bezpyłowy, składany w ZZ , gofrowany, wodotrwały, gr. min 2x18 g/m2, wymiar listka po złożeniu: 10,5-11,5  x 25cm , wsad: 200 szt., karton 4000 listków</t>
  </si>
  <si>
    <t>DOZOWNIK NA PAPIER TOALETOWY  o średnicy do 23 cm z tworzywa ABS 
ŚR. ROLKI 18-25 cm, wys. 230-275 mm, szer. 240-275 mm, gł. 130mm (+/- 5%)</t>
  </si>
  <si>
    <t xml:space="preserve">PAPIER TOALETOWY DUŻA ROLKA papier celulozowy 100%, łagodny dla skóry, średnica 18,5-19 cm, kolor biały, dwuwarstwowy, perforacja, długość min. 140 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</si>
</sst>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b/>
      <i/>
      <sz val="7.5"/>
      <name val="Tahoma"/>
      <family val="2"/>
      <charset val="238"/>
    </font>
    <font>
      <sz val="10"/>
      <name val="Arial CE"/>
      <family val="2"/>
      <charset val="238"/>
    </font>
    <font>
      <sz val="7.5"/>
      <color rgb="FFFF0000"/>
      <name val="Tahoma"/>
      <family val="2"/>
      <charset val="238"/>
    </font>
    <font>
      <b/>
      <sz val="7.5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2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/>
  </cellStyleXfs>
  <cellXfs count="64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4" fontId="9" fillId="0" borderId="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vertical="center"/>
    </xf>
    <xf numFmtId="0" fontId="9" fillId="3" borderId="1" xfId="3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44" fontId="8" fillId="0" borderId="0" xfId="0" applyNumberFormat="1" applyFont="1" applyBorder="1" applyAlignment="1">
      <alignment horizontal="center" vertical="center"/>
    </xf>
    <xf numFmtId="44" fontId="8" fillId="0" borderId="0" xfId="0" applyNumberFormat="1" applyFont="1" applyBorder="1" applyAlignment="1">
      <alignment horizontal="right" vertical="center"/>
    </xf>
    <xf numFmtId="44" fontId="1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textRotation="90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10" applyNumberFormat="1" applyFont="1" applyFill="1" applyBorder="1" applyAlignment="1">
      <alignment horizontal="center" vertical="center"/>
    </xf>
    <xf numFmtId="3" fontId="9" fillId="0" borderId="1" xfId="26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0" borderId="1" xfId="4" applyFont="1" applyFill="1" applyBorder="1" applyAlignment="1">
      <alignment horizontal="center" vertical="center" wrapText="1"/>
    </xf>
    <xf numFmtId="8" fontId="9" fillId="3" borderId="1" xfId="10" applyNumberFormat="1" applyFont="1" applyFill="1" applyBorder="1" applyAlignment="1">
      <alignment horizontal="right" vertical="center"/>
    </xf>
    <xf numFmtId="9" fontId="8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165" fontId="9" fillId="0" borderId="5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right" vertical="center" wrapText="1"/>
    </xf>
    <xf numFmtId="0" fontId="8" fillId="0" borderId="1" xfId="1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>
      <alignment horizontal="center" vertical="center"/>
    </xf>
    <xf numFmtId="44" fontId="9" fillId="4" borderId="2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4" fontId="8" fillId="4" borderId="1" xfId="0" applyNumberFormat="1" applyFont="1" applyFill="1" applyBorder="1" applyAlignment="1">
      <alignment vertical="center"/>
    </xf>
    <xf numFmtId="44" fontId="9" fillId="4" borderId="2" xfId="0" applyNumberFormat="1" applyFont="1" applyFill="1" applyBorder="1" applyAlignment="1">
      <alignment vertical="center"/>
    </xf>
    <xf numFmtId="44" fontId="9" fillId="0" borderId="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27">
    <cellStyle name="Default" xfId="16"/>
    <cellStyle name="Dziesiętny" xfId="4" builtinId="3"/>
    <cellStyle name="Dziesiętny 2" xfId="7"/>
    <cellStyle name="Dziesiętny 2 2" xfId="13"/>
    <cellStyle name="Dziesiętny 3" xfId="12"/>
    <cellStyle name="Dziesiętny 4" xfId="22"/>
    <cellStyle name="Excel Built-in Normal" xfId="6"/>
    <cellStyle name="Hiperłącze 2" xfId="1"/>
    <cellStyle name="Normal 2" xfId="11"/>
    <cellStyle name="Normal_Sheet2" xfId="19"/>
    <cellStyle name="Normalny" xfId="0" builtinId="0"/>
    <cellStyle name="Normalny 2" xfId="2"/>
    <cellStyle name="Normalny 2 4" xfId="18"/>
    <cellStyle name="Normalny 3" xfId="8"/>
    <cellStyle name="Normalny 4" xfId="5"/>
    <cellStyle name="Normalny 5" xfId="9"/>
    <cellStyle name="Normalny 6" xfId="10"/>
    <cellStyle name="Normalny_Arkusz1" xfId="26"/>
    <cellStyle name="Procentowy 2" xfId="17"/>
    <cellStyle name="Procentowy 2 2" xfId="20"/>
    <cellStyle name="Procentowy 3" xfId="15"/>
    <cellStyle name="Walutowy" xfId="3" builtinId="4"/>
    <cellStyle name="Walutowy 2" xfId="21"/>
    <cellStyle name="Walutowy 2 2" xfId="25"/>
    <cellStyle name="Walutowy 3" xfId="14"/>
    <cellStyle name="Walutowy 3 2" xfId="24"/>
    <cellStyle name="Walutowy 4" xfId="2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activeCell="F4" sqref="F4"/>
    </sheetView>
  </sheetViews>
  <sheetFormatPr defaultColWidth="8.88671875" defaultRowHeight="10.199999999999999"/>
  <cols>
    <col min="1" max="1" width="4" style="1" customWidth="1"/>
    <col min="2" max="2" width="28.88671875" style="1" customWidth="1"/>
    <col min="3" max="3" width="6.33203125" style="1" customWidth="1"/>
    <col min="4" max="6" width="4.6640625" style="1" customWidth="1"/>
    <col min="7" max="7" width="8.88671875" style="1" customWidth="1"/>
    <col min="8" max="8" width="7" style="1" customWidth="1"/>
    <col min="9" max="9" width="10.109375" style="1" customWidth="1"/>
    <col min="10" max="10" width="11.6640625" style="11" customWidth="1"/>
    <col min="11" max="11" width="14.44140625" style="25" customWidth="1"/>
    <col min="12" max="12" width="4.44140625" style="1" customWidth="1"/>
    <col min="13" max="13" width="14.44140625" style="1" customWidth="1"/>
    <col min="14" max="14" width="15.6640625" style="24" customWidth="1"/>
    <col min="15" max="16384" width="8.88671875" style="24"/>
  </cols>
  <sheetData>
    <row r="1" spans="1:14">
      <c r="A1" s="27" t="s">
        <v>63</v>
      </c>
    </row>
    <row r="2" spans="1:14" s="1" customFormat="1" ht="73.95" customHeight="1">
      <c r="A2" s="28" t="s">
        <v>0</v>
      </c>
      <c r="B2" s="28" t="s">
        <v>21</v>
      </c>
      <c r="C2" s="28" t="s">
        <v>30</v>
      </c>
      <c r="D2" s="29" t="s">
        <v>31</v>
      </c>
      <c r="E2" s="29" t="s">
        <v>32</v>
      </c>
      <c r="F2" s="29" t="s">
        <v>58</v>
      </c>
      <c r="G2" s="28" t="s">
        <v>60</v>
      </c>
      <c r="H2" s="28" t="s">
        <v>33</v>
      </c>
      <c r="I2" s="28" t="s">
        <v>34</v>
      </c>
      <c r="J2" s="30" t="s">
        <v>35</v>
      </c>
      <c r="K2" s="49" t="s">
        <v>36</v>
      </c>
      <c r="L2" s="28" t="s">
        <v>1</v>
      </c>
      <c r="M2" s="50" t="s">
        <v>37</v>
      </c>
      <c r="N2" s="28" t="s">
        <v>29</v>
      </c>
    </row>
    <row r="3" spans="1:14" s="1" customForma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31" t="s">
        <v>10</v>
      </c>
      <c r="J3" s="28" t="s">
        <v>11</v>
      </c>
      <c r="K3" s="50" t="s">
        <v>12</v>
      </c>
      <c r="L3" s="28" t="s">
        <v>13</v>
      </c>
      <c r="M3" s="50" t="s">
        <v>38</v>
      </c>
      <c r="N3" s="28" t="s">
        <v>14</v>
      </c>
    </row>
    <row r="4" spans="1:14" s="43" customFormat="1" ht="40.799999999999997">
      <c r="A4" s="32" t="s">
        <v>15</v>
      </c>
      <c r="B4" s="33" t="s">
        <v>47</v>
      </c>
      <c r="C4" s="47" t="s">
        <v>59</v>
      </c>
      <c r="D4" s="35">
        <v>1200</v>
      </c>
      <c r="E4" s="36">
        <v>0</v>
      </c>
      <c r="F4" s="36">
        <v>1000</v>
      </c>
      <c r="G4" s="37">
        <f>D4+E4+F4</f>
        <v>2200</v>
      </c>
      <c r="H4" s="38"/>
      <c r="I4" s="39" t="e">
        <f t="shared" ref="I4:I10" si="0">ROUND(G4/H4,2)</f>
        <v>#DIV/0!</v>
      </c>
      <c r="J4" s="40"/>
      <c r="K4" s="51" t="e">
        <f>ROUND(I4*J4,2)</f>
        <v>#DIV/0!</v>
      </c>
      <c r="L4" s="41">
        <v>0.23</v>
      </c>
      <c r="M4" s="56" t="e">
        <f>ROUND(K4*L4+K4,2)</f>
        <v>#DIV/0!</v>
      </c>
      <c r="N4" s="42"/>
    </row>
    <row r="5" spans="1:14" s="43" customFormat="1" ht="30.6">
      <c r="A5" s="32" t="s">
        <v>39</v>
      </c>
      <c r="B5" s="33" t="s">
        <v>48</v>
      </c>
      <c r="C5" s="34" t="s">
        <v>55</v>
      </c>
      <c r="D5" s="35">
        <v>100</v>
      </c>
      <c r="E5" s="36">
        <v>0</v>
      </c>
      <c r="F5" s="36">
        <v>0</v>
      </c>
      <c r="G5" s="37">
        <f t="shared" ref="G5:G10" si="1">D5+E5+F5</f>
        <v>100</v>
      </c>
      <c r="H5" s="48">
        <v>1</v>
      </c>
      <c r="I5" s="39">
        <f t="shared" si="0"/>
        <v>100</v>
      </c>
      <c r="J5" s="40"/>
      <c r="K5" s="51">
        <f t="shared" ref="K5:K10" si="2">ROUND(I5*J5,2)</f>
        <v>0</v>
      </c>
      <c r="L5" s="41">
        <v>0.23</v>
      </c>
      <c r="M5" s="56">
        <f t="shared" ref="M5:M10" si="3">ROUND(K5*L5+K5,2)</f>
        <v>0</v>
      </c>
      <c r="N5" s="42"/>
    </row>
    <row r="6" spans="1:14" s="43" customFormat="1" ht="40.799999999999997">
      <c r="A6" s="32" t="s">
        <v>40</v>
      </c>
      <c r="B6" s="46" t="s">
        <v>66</v>
      </c>
      <c r="C6" s="34" t="s">
        <v>55</v>
      </c>
      <c r="D6" s="35">
        <v>100</v>
      </c>
      <c r="E6" s="36">
        <v>0</v>
      </c>
      <c r="F6" s="36">
        <v>0</v>
      </c>
      <c r="G6" s="37">
        <f t="shared" si="1"/>
        <v>100</v>
      </c>
      <c r="H6" s="48">
        <v>1</v>
      </c>
      <c r="I6" s="39">
        <f t="shared" si="0"/>
        <v>100</v>
      </c>
      <c r="J6" s="40"/>
      <c r="K6" s="51">
        <f t="shared" si="2"/>
        <v>0</v>
      </c>
      <c r="L6" s="41">
        <v>0.23</v>
      </c>
      <c r="M6" s="56">
        <f t="shared" si="3"/>
        <v>0</v>
      </c>
      <c r="N6" s="42"/>
    </row>
    <row r="7" spans="1:14" s="43" customFormat="1" ht="30.6">
      <c r="A7" s="32" t="s">
        <v>45</v>
      </c>
      <c r="B7" s="46" t="s">
        <v>49</v>
      </c>
      <c r="C7" s="34" t="s">
        <v>55</v>
      </c>
      <c r="D7" s="35">
        <v>100</v>
      </c>
      <c r="E7" s="36">
        <v>0</v>
      </c>
      <c r="F7" s="36">
        <v>0</v>
      </c>
      <c r="G7" s="37">
        <f t="shared" si="1"/>
        <v>100</v>
      </c>
      <c r="H7" s="48">
        <v>1</v>
      </c>
      <c r="I7" s="39">
        <f t="shared" si="0"/>
        <v>100</v>
      </c>
      <c r="J7" s="40"/>
      <c r="K7" s="51">
        <f t="shared" si="2"/>
        <v>0</v>
      </c>
      <c r="L7" s="41">
        <v>0.23</v>
      </c>
      <c r="M7" s="56">
        <f t="shared" si="3"/>
        <v>0</v>
      </c>
      <c r="N7" s="42"/>
    </row>
    <row r="8" spans="1:14" s="43" customFormat="1" ht="51">
      <c r="A8" s="32" t="s">
        <v>41</v>
      </c>
      <c r="B8" s="46" t="s">
        <v>67</v>
      </c>
      <c r="C8" s="34" t="s">
        <v>56</v>
      </c>
      <c r="D8" s="35">
        <v>36000</v>
      </c>
      <c r="E8" s="36">
        <v>30000</v>
      </c>
      <c r="F8" s="36">
        <v>12000</v>
      </c>
      <c r="G8" s="37">
        <f t="shared" si="1"/>
        <v>78000</v>
      </c>
      <c r="H8" s="38"/>
      <c r="I8" s="39" t="e">
        <f t="shared" si="0"/>
        <v>#DIV/0!</v>
      </c>
      <c r="J8" s="40"/>
      <c r="K8" s="51" t="e">
        <f t="shared" si="2"/>
        <v>#DIV/0!</v>
      </c>
      <c r="L8" s="41">
        <v>0.23</v>
      </c>
      <c r="M8" s="56" t="e">
        <f t="shared" si="3"/>
        <v>#DIV/0!</v>
      </c>
      <c r="N8" s="42"/>
    </row>
    <row r="9" spans="1:14" s="43" customFormat="1" ht="51">
      <c r="A9" s="32" t="s">
        <v>42</v>
      </c>
      <c r="B9" s="33" t="s">
        <v>52</v>
      </c>
      <c r="C9" s="34" t="s">
        <v>56</v>
      </c>
      <c r="D9" s="35">
        <v>16000</v>
      </c>
      <c r="E9" s="36">
        <v>20000</v>
      </c>
      <c r="F9" s="36">
        <v>16000</v>
      </c>
      <c r="G9" s="37">
        <f t="shared" si="1"/>
        <v>52000</v>
      </c>
      <c r="H9" s="38"/>
      <c r="I9" s="39" t="e">
        <f t="shared" si="0"/>
        <v>#DIV/0!</v>
      </c>
      <c r="J9" s="40"/>
      <c r="K9" s="51" t="e">
        <f t="shared" si="2"/>
        <v>#DIV/0!</v>
      </c>
      <c r="L9" s="41">
        <v>0.23</v>
      </c>
      <c r="M9" s="56" t="e">
        <f t="shared" si="3"/>
        <v>#DIV/0!</v>
      </c>
      <c r="N9" s="42"/>
    </row>
    <row r="10" spans="1:14" s="43" customFormat="1" ht="30.6">
      <c r="A10" s="32" t="s">
        <v>43</v>
      </c>
      <c r="B10" s="46" t="s">
        <v>50</v>
      </c>
      <c r="C10" s="34" t="s">
        <v>56</v>
      </c>
      <c r="D10" s="35">
        <v>8000</v>
      </c>
      <c r="E10" s="36">
        <v>0</v>
      </c>
      <c r="F10" s="36">
        <v>1000</v>
      </c>
      <c r="G10" s="37">
        <f t="shared" si="1"/>
        <v>9000</v>
      </c>
      <c r="H10" s="38"/>
      <c r="I10" s="39" t="e">
        <f t="shared" si="0"/>
        <v>#DIV/0!</v>
      </c>
      <c r="J10" s="40"/>
      <c r="K10" s="51" t="e">
        <f t="shared" si="2"/>
        <v>#DIV/0!</v>
      </c>
      <c r="L10" s="41">
        <v>0.23</v>
      </c>
      <c r="M10" s="56" t="e">
        <f t="shared" si="3"/>
        <v>#DIV/0!</v>
      </c>
      <c r="N10" s="42"/>
    </row>
    <row r="11" spans="1:14" s="43" customFormat="1" ht="61.2">
      <c r="A11" s="32" t="s">
        <v>44</v>
      </c>
      <c r="B11" s="46" t="s">
        <v>53</v>
      </c>
      <c r="C11" s="34" t="s">
        <v>56</v>
      </c>
      <c r="D11" s="35">
        <v>0</v>
      </c>
      <c r="E11" s="36">
        <v>56000</v>
      </c>
      <c r="F11" s="36">
        <v>0</v>
      </c>
      <c r="G11" s="37">
        <f t="shared" ref="G11:G12" si="4">D11+E11+F11</f>
        <v>56000</v>
      </c>
      <c r="H11" s="38"/>
      <c r="I11" s="39" t="e">
        <f t="shared" ref="I11:I12" si="5">ROUND(G11/H11,2)</f>
        <v>#DIV/0!</v>
      </c>
      <c r="J11" s="40"/>
      <c r="K11" s="51" t="e">
        <f t="shared" ref="K11:K12" si="6">ROUND(I11*J11,2)</f>
        <v>#DIV/0!</v>
      </c>
      <c r="L11" s="41">
        <v>0.23</v>
      </c>
      <c r="M11" s="56" t="e">
        <f t="shared" ref="M11:M12" si="7">ROUND(K11*L11+K11,2)</f>
        <v>#DIV/0!</v>
      </c>
      <c r="N11" s="42"/>
    </row>
    <row r="12" spans="1:14" s="43" customFormat="1" ht="71.400000000000006">
      <c r="A12" s="32" t="s">
        <v>46</v>
      </c>
      <c r="B12" s="46" t="s">
        <v>65</v>
      </c>
      <c r="C12" s="47" t="s">
        <v>57</v>
      </c>
      <c r="D12" s="35">
        <v>12000</v>
      </c>
      <c r="E12" s="36">
        <v>4300</v>
      </c>
      <c r="F12" s="36">
        <v>3000</v>
      </c>
      <c r="G12" s="37">
        <f t="shared" si="4"/>
        <v>19300</v>
      </c>
      <c r="H12" s="48">
        <v>1</v>
      </c>
      <c r="I12" s="39">
        <f t="shared" si="5"/>
        <v>19300</v>
      </c>
      <c r="J12" s="40"/>
      <c r="K12" s="51">
        <f t="shared" si="6"/>
        <v>0</v>
      </c>
      <c r="L12" s="41">
        <v>0.23</v>
      </c>
      <c r="M12" s="56">
        <f t="shared" si="7"/>
        <v>0</v>
      </c>
      <c r="N12" s="42"/>
    </row>
    <row r="13" spans="1:14" s="43" customFormat="1" ht="30.6">
      <c r="A13" s="32" t="s">
        <v>54</v>
      </c>
      <c r="B13" s="46" t="s">
        <v>51</v>
      </c>
      <c r="C13" s="34" t="s">
        <v>56</v>
      </c>
      <c r="D13" s="35">
        <v>40</v>
      </c>
      <c r="E13" s="36">
        <v>20</v>
      </c>
      <c r="F13" s="36">
        <v>30</v>
      </c>
      <c r="G13" s="37">
        <f t="shared" ref="G13" si="8">D13+E13+F13</f>
        <v>90</v>
      </c>
      <c r="H13" s="38"/>
      <c r="I13" s="39" t="e">
        <f t="shared" ref="I13" si="9">ROUND(G13/H13,2)</f>
        <v>#DIV/0!</v>
      </c>
      <c r="J13" s="40"/>
      <c r="K13" s="51" t="e">
        <f t="shared" ref="K13" si="10">ROUND(I13*J13,2)</f>
        <v>#DIV/0!</v>
      </c>
      <c r="L13" s="41">
        <v>0.23</v>
      </c>
      <c r="M13" s="56" t="e">
        <f t="shared" ref="M13" si="11">ROUND(K13*L13+K13,2)</f>
        <v>#DIV/0!</v>
      </c>
      <c r="N13" s="42"/>
    </row>
    <row r="14" spans="1:14" s="43" customFormat="1" ht="22.95" customHeight="1">
      <c r="A14" s="4"/>
      <c r="B14" s="2"/>
      <c r="C14" s="2"/>
      <c r="D14" s="2"/>
      <c r="E14" s="2"/>
      <c r="F14" s="2"/>
      <c r="G14" s="3"/>
      <c r="H14" s="3"/>
      <c r="I14" s="1"/>
      <c r="J14" s="3" t="s">
        <v>17</v>
      </c>
      <c r="K14" s="52" t="e">
        <f>SUM(K4:K13)</f>
        <v>#DIV/0!</v>
      </c>
      <c r="L14" s="44"/>
      <c r="M14" s="57" t="e">
        <f>SUM(M4:M13)</f>
        <v>#DIV/0!</v>
      </c>
      <c r="N14" s="45"/>
    </row>
    <row r="15" spans="1:14" s="1" customFormat="1" ht="15" customHeight="1">
      <c r="A15" s="4" t="s">
        <v>18</v>
      </c>
      <c r="B15" s="5" t="s">
        <v>22</v>
      </c>
      <c r="C15" s="3"/>
      <c r="D15" s="2"/>
      <c r="F15" s="3"/>
      <c r="G15" s="6"/>
      <c r="H15" s="7"/>
      <c r="I15" s="6"/>
      <c r="J15" s="3"/>
      <c r="K15" s="53"/>
      <c r="L15" s="8"/>
    </row>
    <row r="16" spans="1:14" s="1" customFormat="1" ht="15" customHeight="1">
      <c r="A16" s="60" t="s">
        <v>23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9"/>
      <c r="M16" s="58" t="s">
        <v>24</v>
      </c>
    </row>
    <row r="17" spans="1:14" s="1" customFormat="1" ht="15" customHeight="1">
      <c r="A17" s="60" t="s">
        <v>25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  <c r="L17" s="9"/>
      <c r="M17" s="58" t="s">
        <v>24</v>
      </c>
    </row>
    <row r="18" spans="1:14" s="1" customFormat="1" ht="15" customHeight="1">
      <c r="A18" s="60" t="s">
        <v>26</v>
      </c>
      <c r="B18" s="61"/>
      <c r="C18" s="61"/>
      <c r="D18" s="61"/>
      <c r="E18" s="61"/>
      <c r="F18" s="61"/>
      <c r="G18" s="61"/>
      <c r="H18" s="61"/>
      <c r="I18" s="61"/>
      <c r="J18" s="61"/>
      <c r="K18" s="62"/>
      <c r="L18" s="9"/>
      <c r="M18" s="58" t="s">
        <v>24</v>
      </c>
    </row>
    <row r="19" spans="1:14" s="1" customFormat="1" ht="15" customHeight="1">
      <c r="A19" s="10"/>
      <c r="B19" s="2" t="s">
        <v>16</v>
      </c>
      <c r="C19" s="10"/>
      <c r="D19" s="10"/>
      <c r="E19" s="10"/>
      <c r="F19" s="10"/>
      <c r="G19" s="10"/>
      <c r="H19" s="10"/>
      <c r="I19" s="10"/>
      <c r="J19" s="10"/>
      <c r="K19" s="54"/>
      <c r="L19" s="10"/>
      <c r="M19" s="59"/>
    </row>
    <row r="20" spans="1:14" s="1" customFormat="1" ht="61.95" customHeight="1">
      <c r="A20" s="11" t="s">
        <v>18</v>
      </c>
      <c r="B20" s="63" t="s">
        <v>64</v>
      </c>
      <c r="C20" s="63"/>
      <c r="D20" s="10"/>
      <c r="E20" s="10"/>
      <c r="F20" s="10"/>
      <c r="G20" s="10"/>
      <c r="H20" s="10"/>
      <c r="I20" s="10"/>
      <c r="J20" s="10"/>
      <c r="K20" s="54"/>
      <c r="L20" s="10"/>
      <c r="M20" s="59"/>
    </row>
    <row r="21" spans="1:14" s="1" customFormat="1">
      <c r="A21" s="11" t="s">
        <v>18</v>
      </c>
      <c r="B21" s="12" t="s">
        <v>20</v>
      </c>
      <c r="C21" s="12"/>
      <c r="D21" s="12"/>
      <c r="E21" s="12"/>
      <c r="F21" s="12"/>
      <c r="G21" s="12"/>
      <c r="H21" s="12"/>
      <c r="I21" s="12"/>
      <c r="J21" s="11"/>
      <c r="K21" s="25"/>
    </row>
    <row r="22" spans="1:14" s="1" customFormat="1">
      <c r="A22" s="11" t="s">
        <v>18</v>
      </c>
      <c r="B22" s="12" t="s">
        <v>28</v>
      </c>
      <c r="C22" s="12"/>
      <c r="D22" s="12"/>
      <c r="E22" s="12"/>
      <c r="F22" s="12"/>
      <c r="G22" s="12"/>
      <c r="H22" s="12"/>
      <c r="I22" s="12"/>
      <c r="J22" s="11"/>
      <c r="K22" s="25"/>
    </row>
    <row r="23" spans="1:14" s="1" customFormat="1">
      <c r="A23" s="11" t="s">
        <v>18</v>
      </c>
      <c r="B23" s="12" t="s">
        <v>61</v>
      </c>
      <c r="C23" s="12"/>
      <c r="D23" s="12"/>
      <c r="E23" s="12"/>
      <c r="F23" s="12"/>
      <c r="G23" s="12"/>
      <c r="H23" s="12"/>
      <c r="I23" s="12"/>
      <c r="J23" s="11"/>
      <c r="K23" s="25"/>
    </row>
    <row r="24" spans="1:14" s="1" customFormat="1">
      <c r="A24" s="11" t="s">
        <v>18</v>
      </c>
      <c r="B24" s="13" t="s">
        <v>19</v>
      </c>
      <c r="C24" s="13"/>
      <c r="D24" s="13"/>
      <c r="E24" s="13"/>
      <c r="F24" s="13"/>
      <c r="G24" s="14"/>
      <c r="H24" s="14"/>
      <c r="I24" s="14"/>
      <c r="J24" s="15"/>
      <c r="K24" s="26"/>
      <c r="L24" s="16"/>
      <c r="M24" s="16"/>
      <c r="N24" s="16"/>
    </row>
    <row r="25" spans="1:14" s="1" customFormat="1">
      <c r="B25" s="16" t="s">
        <v>62</v>
      </c>
      <c r="C25" s="16"/>
      <c r="D25" s="16"/>
      <c r="E25" s="16"/>
      <c r="F25" s="16"/>
      <c r="G25" s="16"/>
      <c r="H25" s="16"/>
      <c r="I25" s="16"/>
      <c r="J25" s="17"/>
      <c r="K25" s="26"/>
      <c r="L25" s="16"/>
      <c r="M25" s="16"/>
      <c r="N25" s="16"/>
    </row>
    <row r="26" spans="1:14" s="1" customFormat="1" ht="6.6" customHeight="1">
      <c r="A26" s="11"/>
      <c r="B26" s="18"/>
      <c r="C26" s="18"/>
      <c r="D26" s="18"/>
      <c r="E26" s="18"/>
      <c r="F26" s="18"/>
      <c r="G26" s="18"/>
      <c r="H26" s="18"/>
      <c r="I26" s="18"/>
      <c r="J26" s="19"/>
      <c r="K26" s="55"/>
      <c r="L26" s="20"/>
      <c r="M26" s="20"/>
    </row>
    <row r="27" spans="1:14" s="1" customFormat="1">
      <c r="H27" s="21"/>
      <c r="I27" s="21"/>
      <c r="J27" s="22"/>
      <c r="K27" s="23" t="s">
        <v>27</v>
      </c>
      <c r="L27" s="21"/>
      <c r="M27" s="21"/>
    </row>
  </sheetData>
  <mergeCells count="4">
    <mergeCell ref="A16:K16"/>
    <mergeCell ref="A17:K17"/>
    <mergeCell ref="A18:K18"/>
    <mergeCell ref="B20:C20"/>
  </mergeCells>
  <conditionalFormatting sqref="L16">
    <cfRule type="cellIs" dxfId="5" priority="473" operator="lessThan">
      <formula>1</formula>
    </cfRule>
    <cfRule type="cellIs" dxfId="4" priority="474" operator="greaterThan">
      <formula>5</formula>
    </cfRule>
  </conditionalFormatting>
  <conditionalFormatting sqref="L17">
    <cfRule type="cellIs" dxfId="3" priority="471" operator="lessThan">
      <formula>5</formula>
    </cfRule>
    <cfRule type="cellIs" dxfId="2" priority="472" operator="greaterThan">
      <formula>10</formula>
    </cfRule>
  </conditionalFormatting>
  <conditionalFormatting sqref="L18">
    <cfRule type="cellIs" dxfId="1" priority="469" operator="lessThan">
      <formula>45</formula>
    </cfRule>
    <cfRule type="cellIs" dxfId="0" priority="470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orientation="landscape" r:id="rId1"/>
  <headerFooter>
    <oddHeader>&amp;L&amp;"-,Pogrubiony"ZP/29/2020-DOSTAWA ARTYKUŁÓW HIGIENICZNYCH&amp;R&amp;"-,Kursywa"Załącznik nr &amp;"-,Pogrubiona kursywa"2</oddHeader>
  </headerFooter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nr 1</vt:lpstr>
      <vt:lpstr>'PAKIET nr 1'!Obszar_wydruku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2020-04-20T07:35:53Z</cp:lastPrinted>
  <dcterms:created xsi:type="dcterms:W3CDTF">2016-11-14T08:12:35Z</dcterms:created>
  <dcterms:modified xsi:type="dcterms:W3CDTF">2020-04-20T07:35:54Z</dcterms:modified>
</cp:coreProperties>
</file>