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32760" windowHeight="21000" tabRatio="896" firstSheet="21" activeTab="31"/>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35" sheetId="35" r:id="rId35"/>
    <sheet name="Pakiet 36" sheetId="36" r:id="rId36"/>
    <sheet name="Pakiet Nr 37" sheetId="37" r:id="rId37"/>
    <sheet name="Pakiet Nr 38" sheetId="38" r:id="rId38"/>
    <sheet name="Pakiet Nr 39" sheetId="39" r:id="rId39"/>
    <sheet name="Pakiet Nr 40" sheetId="40" r:id="rId40"/>
    <sheet name="Pakiet Nr 41" sheetId="41" r:id="rId41"/>
  </sheets>
  <definedNames>
    <definedName name="_xlfn.BAHTTEXT" hidden="1">#NAME?</definedName>
    <definedName name="_xlnm.Print_Area" localSheetId="34">'Pakiet 35'!$A$1:$L$6</definedName>
    <definedName name="_xlnm.Print_Area" localSheetId="35">'Pakiet 36'!$A$1:$L$11</definedName>
    <definedName name="_xlnm.Print_Area" localSheetId="9">'Pakiet Nr 10'!$A$1:$L$5</definedName>
    <definedName name="_xlnm.Print_Area" localSheetId="10">'Pakiet Nr 11'!$A$1:$L$5</definedName>
    <definedName name="_xlnm.Print_Area" localSheetId="11">'Pakiet Nr 12'!$A$1:$M$6</definedName>
    <definedName name="_xlnm.Print_Area" localSheetId="12">'Pakiet Nr 13'!$A$1:$L$22</definedName>
    <definedName name="_xlnm.Print_Area" localSheetId="13">'Pakiet Nr 14'!$A$1:$L$7</definedName>
    <definedName name="_xlnm.Print_Area" localSheetId="14">'Pakiet Nr 15'!$A$1:$L$8</definedName>
    <definedName name="_xlnm.Print_Area" localSheetId="15">'Pakiet Nr 16'!$A$1:$L$9</definedName>
    <definedName name="_xlnm.Print_Area" localSheetId="16">'Pakiet Nr 17'!$A$1:$L$5</definedName>
    <definedName name="_xlnm.Print_Area" localSheetId="17">'Pakiet Nr 18'!$A$1:$L$19</definedName>
    <definedName name="_xlnm.Print_Area" localSheetId="18">'Pakiet Nr 19'!$A$1:$L$8</definedName>
    <definedName name="_xlnm.Print_Area" localSheetId="1">'Pakiet Nr 2'!$A$1:$L$8</definedName>
    <definedName name="_xlnm.Print_Area" localSheetId="19">'Pakiet Nr 20'!$A$1:$L$10</definedName>
    <definedName name="_xlnm.Print_Area" localSheetId="20">'Pakiet Nr 21'!$A$1:$L$6</definedName>
    <definedName name="_xlnm.Print_Area" localSheetId="21">'Pakiet Nr 22'!$A$1:$L$6</definedName>
    <definedName name="_xlnm.Print_Area" localSheetId="22">'Pakiet Nr 23'!$A$1:$L$6</definedName>
    <definedName name="_xlnm.Print_Area" localSheetId="23">'Pakiet Nr 24'!$A$1:$M$6</definedName>
    <definedName name="_xlnm.Print_Area" localSheetId="24">'Pakiet Nr 25'!$A$1:$L$9</definedName>
    <definedName name="_xlnm.Print_Area" localSheetId="25">'Pakiet Nr 26'!$A$1:$L$12</definedName>
    <definedName name="_xlnm.Print_Area" localSheetId="26">'Pakiet Nr 27'!$A$1:$L$9</definedName>
    <definedName name="_xlnm.Print_Area" localSheetId="27">'Pakiet Nr 28'!$A$1:$L$9</definedName>
    <definedName name="_xlnm.Print_Area" localSheetId="28">'Pakiet Nr 29'!$A$1:$L$21</definedName>
    <definedName name="_xlnm.Print_Area" localSheetId="2">'Pakiet Nr 3'!$A$1:$L$5</definedName>
    <definedName name="_xlnm.Print_Area" localSheetId="29">'Pakiet Nr 30'!$A$1:$L$10</definedName>
    <definedName name="_xlnm.Print_Area" localSheetId="30">'Pakiet Nr 31'!$A$1:$L$12</definedName>
    <definedName name="_xlnm.Print_Area" localSheetId="31">'Pakiet Nr 32'!$A$1:$M$15</definedName>
    <definedName name="_xlnm.Print_Area" localSheetId="32">'Pakiet Nr 33'!$A$1:$L$5</definedName>
    <definedName name="_xlnm.Print_Area" localSheetId="33">'Pakiet Nr 34'!$A$1:$L$7</definedName>
    <definedName name="_xlnm.Print_Area" localSheetId="36">'Pakiet Nr 37'!$A$1:$L$6</definedName>
    <definedName name="_xlnm.Print_Area" localSheetId="37">'Pakiet Nr 38'!$A$1:$L$9</definedName>
    <definedName name="_xlnm.Print_Area" localSheetId="38">'Pakiet Nr 39'!$A$1:$L$6</definedName>
    <definedName name="_xlnm.Print_Area" localSheetId="3">'Pakiet Nr 4'!$A$1:$M$62</definedName>
    <definedName name="_xlnm.Print_Area" localSheetId="39">'Pakiet Nr 40'!$A$1:$L$10</definedName>
    <definedName name="_xlnm.Print_Area" localSheetId="40">'Pakiet Nr 41'!$A$1:$L$7</definedName>
    <definedName name="_xlnm.Print_Area" localSheetId="4">'Pakiet Nr 5'!$A$1:$M$5</definedName>
    <definedName name="_xlnm.Print_Area" localSheetId="5">'Pakiet Nr 6'!$A$1:$L$24</definedName>
    <definedName name="_xlnm.Print_Area" localSheetId="6">'Pakiet Nr 7'!$A$1:$L$6</definedName>
    <definedName name="_xlnm.Print_Area" localSheetId="7">'Pakiet Nr 8'!$A$1:$L$6</definedName>
    <definedName name="_xlnm.Print_Area" localSheetId="8">'Pakiet Nr 9'!$A$1:$L$7</definedName>
  </definedNames>
  <calcPr fullCalcOnLoad="1"/>
</workbook>
</file>

<file path=xl/sharedStrings.xml><?xml version="1.0" encoding="utf-8"?>
<sst xmlns="http://schemas.openxmlformats.org/spreadsheetml/2006/main" count="1632" uniqueCount="348">
  <si>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</si>
  <si>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</si>
  <si>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</si>
  <si>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</si>
  <si>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</si>
  <si>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</si>
  <si>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</si>
  <si>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</si>
  <si>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</si>
  <si>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</si>
  <si>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</si>
  <si>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</si>
  <si>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</si>
  <si>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</si>
  <si>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</si>
  <si>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</si>
  <si>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</si>
  <si>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</si>
  <si>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</si>
  <si>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</si>
  <si>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</si>
  <si>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</si>
  <si>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</si>
  <si>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</si>
  <si>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</si>
  <si>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</si>
  <si>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</si>
  <si>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</si>
  <si>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Igła do znieczuleń podpajęczynówkowych ze specjalnym dwupłaszcyznowym szlifem typu atraucan.Przednia część szlifu tnąca tylna część rozpychająca włókna opony. Pakowana razem z prowadnicą . Rozmiar 26G/88mm.</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</si>
  <si>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</si>
  <si>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Zestawy do znieczuleń zewnątrzoponowych i długotrwałej analgezji wyposażone w igłę Tuchy ze skrzydełkami 18G / 80mm skalowane z bocznymi otworami i miękką końcówką 3mm cewnik poliuretanowy dł. 1000mm rozm. 20G wykonany z materiału radiocieniujacego i odpornego na załamania prowadnik cewnika. Łącznik filtra z cewnikiem typu zatrzaskowego strzykawkę niskooporową o poj. 8-10mm filtr płaski 0,2 mikrona, zapewniający wysoki przepływ i niską objętość wypełnienia {max0,55ml} wraz z nieinwazyjnym systemem mocowania do skóry pacjenta. Dodatkowo mocowanie cewnika w miejscu wkłucia z miękkim stabiliazotorem i wymiennym opatrunkiem.</t>
  </si>
  <si>
    <t>Igły do identyfikacji i znieczulenia nerwów obwodowych przy pomocy stymulatora Stimuplex  pod kontrolą USG. Igły ze znacznikami USG na całym obwodzie igły. Dren do podania leku 50cm bez DEHP i kabelel przyłaczeniowy do stymulatora. Rozmiary  0,7x35mm, 0,7x50mm, 0,7x 80mm, 0,9x100mm, 0,9x150mm.</t>
  </si>
  <si>
    <t xml:space="preserve">Cewnik do naczyń centralnych dwuświatłowy 7Fr -15 cm i 20 cm ,  kanały wewnętrzne: 2x16G i 14G/18G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</si>
  <si>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 xml:space="preserve">Cewnik do naczyń centralnych trójświatłowy 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t>
  </si>
  <si>
    <t>Cewnik do naczyń centralnych czteroświatłowy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</si>
  <si>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trójświatłowy  antybakteryjny7Fr- 15 cm i 20 cm  kanały wewnętrzne: /18Ga,18Ga,16Ga/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</si>
  <si>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Cewnik do naczyń centralnych pięcioświatlowy 12F/20cm, / kanały wewnętrzne: 12Ga/18Ga,18Ga,18Ga,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</si>
  <si>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Linie do pomiaru OCŻ. Komora kroplowa dwuczęściowa. Odpowietrznik z filtrem p/bakteryjnym w komorze kroplowej. Długość drenu do skali  100 cm. Kranik trójdrożny. Odpowietrznik z filtrem p/bakteryjnym na końcu drenu do skali. Zakończenie lock przezroczyste</t>
  </si>
  <si>
    <t>Elektroda do pomiaru uśpienia BIS quatro, kompatybilny z samodzielnym systemem monitorowania BIS VISTA, kompatybilny z modułami BISx, jednopacjentowy.</t>
  </si>
  <si>
    <t xml:space="preserve">Elektroda mózgowo-somatyczna dla pacjentów o wadze ponad 40 kg do oksymetru, kompatybilna z urządzeniem INVOS </t>
  </si>
  <si>
    <t>Skala wielorazowa do pomiaru OCŻ wykonana z tworzywa, łatwa do utrzymania w czystości. Uchwyt pozwalający na zmianę wysokości mocowania. Wskazówka punktu 0. Wgłębienie na dren aparatu do OCŻ z efektem powiększenia</t>
  </si>
  <si>
    <t>Cewnik Foley z sondą termiczną do monitorowania temperaury głębokiej, wykonany z silikonowego tworzywa zwiększającą wytrzymałość cewnika 10-18 CH</t>
  </si>
  <si>
    <t xml:space="preserve">Sonda termiczna uniwersalna przełykowo-odbytnicza typu Mon-A-Therm, jednorazowego użytku, opakowanie sterylne:  folia-papier. Rozm: Ch9, Ch12.        </t>
  </si>
  <si>
    <t>Obwód oddechowy pediatryczny 150-180 cm,  z workiem oddechowym 1 litrowym bezlateksowy ,łącznik Y z łacznikiem kątowym z portem</t>
  </si>
  <si>
    <t>Sztuczny nos - wymiennik ciepła i wilgoci do rurek tracheostomijnych z portem do podawania tlenu oraz z portem do odsysania, sterylny, jednoczęściowy, opakowanie folia-papier przestrzeń martwa w zakresie 15 - 20 ml wydajność nawilżania min. 28 mg/l przy VT - 500 ml</t>
  </si>
  <si>
    <t>Sterylna czysta postać chemicznego H2O do zamkniętego systemu nawilżania tlenu, pojemności 500ml. 4 boczne porty umożliwiające łączenie z głowicą do nebulizacji bądź inhalacji ultradźwiękowej, Możliwość zainstalowania  do wielu pacjentów, opakowanie sterylne, pozostaje sterylne przez 30 dni .</t>
  </si>
  <si>
    <t xml:space="preserve">Rurka tracheostomijna z makietem HI-LO, Rozm: 5, 6, 7, 8, 9, 10 </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</si>
  <si>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4,0 -10,0  co 0,5mm</t>
  </si>
  <si>
    <t>Rurka zbrojona wykonana z PVC z prowadnicą wykonaną z aluminium powleczonego gładkim tworzywem sztucznym a wewnętrzną powierzchnią rurki z powierzchnią ułatwiającą wprowadzenie cewnika do odsysnia czy bronchoskopu w rozmiarach 5,0-9,5 mm, dwa znaczniki w postaci ringów na całym obwodzie rurki ułatwiające pozycjonowanie rurki Opakowanie papier-folia, sterylne</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</si>
  <si>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</si>
  <si>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</si>
  <si>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</si>
  <si>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 xml:space="preserve">Prowadnica z łatwego do wyginania aluminium powleczonego gładkim tworzywem sztucznym, ułatwiającym intubację w trudnych warunkach. Miękki koniec dystalny zmniejsza traumatyzację tkanek; w rozmiarach: 2,5mm - 4,5 o dł. 280 mm oraz 4,0mm-6,0mm o długości 350mm oraz powyżej 5,0mm o długości 350mm, sterylna </t>
  </si>
  <si>
    <t xml:space="preserve">Rurka intubacyjna z prowadnicą, mankietem niskociśnieniowym, strzykawką 10 ml;  rozmiary od 5,0 do 9,0  </t>
  </si>
  <si>
    <t>Rurka tracheostomijna z odsysaniem z przestrzeni podgłośniowej z miękkim  ultracienkim mankietem niskociśnieniowym wysokoobjętościowym o stożkowym kształcie, posiadające oznaczenia rozmiaru rurki, wykonane z termoplastycznego PCV, posiadające elastyczny kołnierz oraz obturator,  sterylne, na zewnątrz umieszczona informacja o produkcie medycznym ,rozmiar 6,0, 7,0 , 8,0 , 9,0, 10mm</t>
  </si>
  <si>
    <t>Rurka tracheostomijna z niskoobjętościowym, niskociśnieniowym mankietem w kształcie stożka, stopniowo zwężającym się ku dołowi, wykonane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wielorazową kaniulą wewnętrzną mocowaną na rurce za pomocą specjalnego zatrzasku. W komplecie obturator oraz taśma do mocowania. Rurki posiadają bezpieczny zawór balonika pilotowego, rozmiary 7,0, 7,5, 8,0, 8,5, 9,0, 10.0.</t>
  </si>
  <si>
    <t xml:space="preserve">Przestrzeń martwa, wewnętrznie gładka,  łącznik 7/16 cm, złącze 15M – złącze pacjenta 22M/15F, ze złączem kątowym 120 stopni </t>
  </si>
  <si>
    <t>Rurka tracheostomijna z miękkim  ultracienkim mankietem niskociśnieniowym wysokoobjętościowym o stożkowym kształcie, posiadające oznaczenie rozmiaru rurki, wykonane z termoplastycznego PCV, posiadające regulowany kołnierz oraz obturator,  sterylne, rozmiar 6,0, 7,0 , 8,0 , 9,0, 10mm</t>
  </si>
  <si>
    <t>Opaski do rurek tracheostomijnych, bardzo miękkie, zapinane na rzepy, jednoczęściowe, sterylne</t>
  </si>
  <si>
    <t>Podkładki do rurek tracheostomijnych, z pianki poliuretaniwej, przeciwodleżynowe, bardzo chłonne wilgoć</t>
  </si>
  <si>
    <t>Podkładki do rurek tracheostomijnych, 6-warstwowe, sterylne rozmiar 10 x 10 cm</t>
  </si>
  <si>
    <t>Korek dekaniulacyjny, nakładany na łącznik 15 mm, do stosowania przy odzwyczajaniu od rurki tracheostomijnej</t>
  </si>
  <si>
    <t>Korki dekaniulacyjne do rurek tracheostomijnych, pasujące na łacznik 15 mm, w kolorze czerwonym, z łatwym uchwytem do zakładania i zdejmowania z rurki tracheostomijnej</t>
  </si>
  <si>
    <t>Łącznik do drenów, sterylny schodkowe duze Y;  w rozmiarze 6-13 mm ramiona łączników schodkowe</t>
  </si>
  <si>
    <t>Łącznik do drenów, sterylny PROSTY;  schodkowy w rozmiarze 8 do 14 mm</t>
  </si>
  <si>
    <t>Łącznik do drenów, sterylny PROSTY; z kontrolą siły ssania 6/10 , ramiona łączników schodkowe, stożkowe</t>
  </si>
  <si>
    <t xml:space="preserve">Łącznik do drenów, sterylny uniwersalny ,prosty w rozmiarze 5 do 11 mm </t>
  </si>
  <si>
    <t>Filtr oddechowych pediatryczny dla dzieci, kształt okrągły, elektrostatyczny, jałowy, antybakteryjny, antywirusowy, waga do 6-8 g</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</si>
  <si>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</si>
  <si>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Układ oddechowy jednorurowy, dwuświatłowy, z pionową membraną zapewniającą wymianę termiczną, o śr. 22 mm i długości 1,8 m, z kolankiem z portem kapno, do aparatów do znieczulenia,  z dodatkową rurą długości 1,8 m z 2L workiem bezlateksowym, wydajność ogrzania powietrza wdychanego 6,2 stopni C przy przepływie 4 l/min., opór wdechowy max 0,14 cm H2O i wydechowy max 0,16 cm H2O przy przepływie 10 l/min, waga układu 170 g bez akcesoriów, w zestawie wewnętrzny przewód do próbkowania gazu z łącznikami typu męskiego, wszystkie elementy w jednym  oryginalnym opakowaniu producenta, mikrobiologicznie czysty, opakowanie foliowe.</t>
  </si>
  <si>
    <t>Układ oddechowy jednorurowy, dwuświatłowy, z pionową membraną zapewniającą wymianę termiczną, o śr. 22 mm i długości 1,9 m, do aparatów do znieczulenia z dodatkową rozciągliwą rurą od 0,6 m do 1,8 m, z 2L workiem bezlateksowym, wydajność ogrzania powietrza wdychanego 6,2 stopni C przy przepływie 4 l/min., opór wdechowy max 0,14 cm H2O i wydechowy max 0,16 cm H2O przy przepływie 10 l/min, waga układu 170 g bez akcesoriów, mikrobiologicznie czysty, opakowanie foliowe.</t>
  </si>
  <si>
    <t xml:space="preserve">Maska krtaniowa jednorazowego użytku bezlateksowa z PCV z niskociśnieniowym mankietem uszczelniającym zwężającym się dystalnie. Maska z anatomiczną krzywizną,  kanałem gastrycznym i możliwością wykonania intubacji z użyciem elastycznego endoskopu. Ciśnienie uszczelniania mankietu do 40 mm cmH2O. Rozmiary masek od #1 do #6 (dla pacjentów powyżej 100 kg) </t>
  </si>
  <si>
    <t>Układ oddechowy jednorurowy, dwuświatłowy, z pionową membraną zapewniającą wymianę termiczną, o śr. 22 mm i dł.  1,8 cm, z kolankiem z portem kapno, do respiratora, wydajność ogrzania powietrza wdychanego 6,2 stopni C przy przepływie 4 l/min., opór wdechowy max 0,14 cm H2O i wydechowy max 0,16 cm H2O przy przepływie 10 l/min,waga układu 170 g, mikrobiologicznie czysty, opakowanie foliowe.</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</si>
  <si>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</si>
  <si>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</si>
  <si>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</si>
  <si>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</si>
  <si>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</si>
  <si>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</si>
  <si>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</si>
  <si>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Przetwornik do inwazyjnego pomiaru ciśnienia kompatybilny z okablowaniem Argon</t>
  </si>
  <si>
    <t>Zestaw nieadhezyjnych fiksatorów skład: 5 x taśma 2cm x 5 m, 2 x taśma 4 cm x 5 m, 1 x taśma 6 cm x 5 m, 1 x rzep Velcro szer. 2 cm x 15 m.</t>
  </si>
  <si>
    <t>Cewnik Quatro do termoregulacji pacjenta metodą śródnaczyniową IVTM. Ilość balonów: 4, dł. 45 cm, ? zewnętrzna: 9,3 F,</t>
  </si>
  <si>
    <t>Zestaw do termoregulacji pacjenta metodą śródnaczyniową IVTM składający się z cewnika Quatro oraz wymiennika ciepła Start up kit</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</si>
  <si>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</si>
  <si>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</si>
  <si>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</si>
  <si>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</si>
  <si>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Zestaw : rurka do oddychania ogrzewanym powietrzem, samonapełniająca się komora,  oraz  adapter dedykowany systemowi AIRVO 2</t>
  </si>
  <si>
    <t xml:space="preserve">Elektrody do pomiaru ENTROPII kompatybilne z monitorami GE, jednorazowego użytku. </t>
  </si>
  <si>
    <t xml:space="preserve">Pencan- Igły do znieczuleń podpajeczynówkowych Igła do znieczuleń podpajęczynówkowych (typu Pencil Point 25G i 27G dł. 88mm posiadająca pryzmat w uchwycie igły sygnalizujący pojawienie się płynu m-r zmiany barwy oraz uchwyt w eliptycznym kształcie z czterema okienkami i strzałką wskazującą położenie otworów w igle), pakowana razem z prowadnicą, dl. 35mm </t>
  </si>
  <si>
    <t xml:space="preserve">Pencan-gły do znieczuleń podpajeczynówkowych Igła do znieczuleń podpajęczynówkowych (typu Pencil Point 25G i 27G dł. 103mm posiadająca pryzmat w uchwycie igły sygnalizujący pojawienie się płynu m-r zmiany barwy oraz uchwyt w eliptycznym kształcie z czterema okienkami i strzałką wskazującą położenie otworów w igle), pakowana razem z prowadnicą, dl. 35mm </t>
  </si>
  <si>
    <t>Spinocan Igły do znieczuleń podpajeczynówkowych Igła do znieczuleń podpajęczynówkowych typu Quincke 25, 26, 27G dł. 120 mm posiadająca pryzmat w uchwycie igły sygnalizujący pojawienie się płynu m-r zmiany barwy oraz uchwyt w eliptycznym kształcie z czterema okienkami i strzałką wskazującą położenie otworów w igle. z prowadnicami dł. 35mm</t>
  </si>
  <si>
    <t>szt</t>
  </si>
  <si>
    <t xml:space="preserve">Pencan-gły do znieczuleń podpajeczynówkowych Igła do znieczuleń podpajęczynówkowych typu Pencil Point 25G dl. 156,5mm  posiadająca pryzmat w uchwycie igły sygnalizujący pojawienie się płynu m-r zmiany barwy oraz uchwyt w eliptycznym kształcie z czterema okienkami i strzałką wskazującą położenie otworów w igle), pakowana razem z prowadnicą, dl. 35mm </t>
  </si>
  <si>
    <t xml:space="preserve">Cewnik do naczyń centralnych jednoświatlowy  14G -15 cm , z oznaczeniem przepływu na opakowaniu, w zestawie igła V 18Gx70mm, prowadnica niklowo-tytanowa odporna na załamania, skalpel, strzykawka trzycześciowa 5 ml, rozszerzadło. Zamknięcia kanałów automatycznymi bezigłowymi zastawkami. Drobne elementy poza prowadnica i dewnikiem pakowane w oddzelny woreczek dla ochrony przed rozsypaniem. </t>
  </si>
  <si>
    <t>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</si>
  <si>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Rampa 3 kranikowa z zaworami bezigłowymi  typu Swan,  wykonana z polisulfonu  wysokiej jakości żywicy termoplastycznej, z przedłużaczem 150 cm bez DEHP z zastawkami  typu Flow Stop. Trójramienne pokrętła w różnych kolorach. Optyczny wskaźnik położenia otwarty/zamknięty, łącznik obrotowy umożliwiający łatwe wpięcie do wkłucia  </t>
  </si>
  <si>
    <t>Łącznik z kolankiem podwójnie obrotowym, z dodatkowymi silikonowymi pierścieniami uszczelniającymi od strony pacjenta i obwodu oddechowego, z rozciągalną giętką rurą dającą zróżnicowanie długości według wymagań oraz możliwość umocowania w optymalnej pozycji dzięki pamięci kształtu, zatyczka portu do bronchoskopii o śr. 9,5 mm i portu do odsysania o śr.4 mm, złącze 22M/15F od strony pacjenta, złącze 22F od strony maszyny, przestrzeń rozciągliwa w zakresie 60mm x 150 mm, waga max. 21g, jednorazowego użytku, sterylny, bezlateksowy, bez DEHP, bez BPA, opakowanie folia-papier, termin przydatności do użycia 5 lat, na opakowaniu jednostkowym nr serii i data ważności.</t>
  </si>
  <si>
    <t>linia do kapnometrii, dł300cm, złącze m-m, mikrobiolog.czyste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</si>
  <si>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</si>
  <si>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</si>
  <si>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 xml:space="preserve">Jednorazowy obwód oddechowy jednoramienny z wewnętrzną linią monitorowania ciśnienia, filtrem i zastawką pacjenta kompatybilny z respiratoroami transportowymi  paraPACK Pakowanie po 10 sztuk </t>
  </si>
  <si>
    <t>op</t>
  </si>
  <si>
    <r>
      <rPr>
        <sz val="10"/>
        <color indexed="8"/>
        <rFont val="Arial"/>
        <family val="2"/>
      </rPr>
      <t xml:space="preserve">Worki jednorazowego użytku o pojemności min. </t>
    </r>
    <r>
      <rPr>
        <b/>
        <sz val="10"/>
        <color indexed="8"/>
        <rFont val="Arial"/>
        <family val="2"/>
      </rPr>
      <t xml:space="preserve">1500 </t>
    </r>
    <r>
      <rPr>
        <sz val="10"/>
        <color indexed="8"/>
        <rFont val="Arial"/>
        <family val="2"/>
      </rPr>
      <t>ml kompatybilne z systemem do kontrolowanej zbiórki stolca ww. pozycji.</t>
    </r>
  </si>
  <si>
    <t>System do kontrolowanej zbiórki stolca wykorzystujący technologię super-absorbentu, składający się z cewnika z pierścieniem uszczelniającym o pojemności min. 45 ml (kolor biały) oraz portu irygacyjnego (kolor niebieski) do łatwej identyfikacji, cewnik przezierny dla promieni RTG o długości 160 cm +/- 5 cm, min. 1 znacznik głębokości w postaci grubej czarnej kreski. W zestawie: min. 3 worki o pojemności 1500 ml z wkładką z super-absorbentu, wykonanego z poliakrylanu sodu oraz filtra/wentylu dezodoryzującego. Podstawa do montowania do łóżka z nadającym się do czyszczenia plastikowym paskiem oraz centralną rurką obrotową - wszystkie elementy trwale ze sobą połączone. W opakowaniu zbiorczym strzykawka 3-częściowa z gumowym tłokiem o pojemności 45 ml, zacisk irygacyjny (kolor zielony), instrukcja obsługi w języku polskim - urządzenie nie zawiera lateksu, jednorazowego użytku. System do kontrolowanej zbiórki stolca z możliwością użytkowania przez 29 dni, potwierdzona instrukcją obsługi.</t>
  </si>
  <si>
    <t>Rurka nosowo-gardłowa, rurka Wendla, w rozmiarach 6,0 - 8,5 (rozmiary co pół), pakowane pojedynczo, opakowanie papier-folia, sterylna.</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</si>
  <si>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</si>
  <si>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Maska anestetyczna typu Flex, jednorazowego użytku, korpus przezroczysty, kolor oznaczony odpowiednim kolorem pierścienia oraz cyfrą na korpusie maski, z nadmuchiwanym mankietem i końcówką dreny, Rozmiar 0-zielony, 1-różowy, 2-czerwony, 3-żółty, 4-biały, 5-niebieski, 6-bezbarwny. Bezlateksowa, brak ftalanów DEHP. Mikrobiologicznie czysta, opakowanie - folia.</t>
  </si>
  <si>
    <r>
      <rPr>
        <sz val="10"/>
        <color indexed="8"/>
        <rFont val="Arial"/>
        <family val="2"/>
      </rPr>
      <t>Zestaw do nebulizacji do obwodu oddechowego dla dorosłych, jednorazowego użytku. W skład zestawu wchodzi nebulizator do podawania leków w obwodzie oddechowym o pojemności min. 6 ml z łącznikiem T,  dren tlenowy długości min. 210 cm, 2 standardowe łączniki, wykonany z PVC. Cały zestaw jest wolny od ftalanów DEHP, mikrobiologicznie czysty. Ilość nebulizacji (NaCl 9 g/l) (mg / min): 100 (przy 4 LPM); 200 (przy 6 LPM), 340 (przy 10 LPM) przy przepływie na poziomie 3,5 bar.</t>
    </r>
  </si>
  <si>
    <r>
      <rPr>
        <sz val="10"/>
        <rFont val="Arial CE"/>
        <family val="0"/>
      </rPr>
      <t xml:space="preserve">Łyżka do laryngoskopu, światłowodowa, jednorazowego użytku, typu McIntosh z podwójnym światłem LED/UV. Dostępne rozmiary łyżek: MacIntosh: 0, 1, 2, 3, 3+, 4 - </t>
    </r>
    <r>
      <rPr>
        <b/>
        <sz val="10"/>
        <color indexed="8"/>
        <rFont val="Arial CE"/>
        <family val="0"/>
      </rPr>
      <t xml:space="preserve">wszystkie łyżki muszą pochodzić od jednego producenta. </t>
    </r>
    <r>
      <rPr>
        <sz val="10"/>
        <rFont val="Arial CE"/>
        <family val="0"/>
      </rPr>
      <t>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folia-folia, pojedynczo. Na opakowaniu</t>
    </r>
    <r>
      <rPr>
        <b/>
        <sz val="10"/>
        <color indexed="8"/>
        <rFont val="Arial CE"/>
        <family val="0"/>
      </rPr>
      <t xml:space="preserve"> informacja od producenta</t>
    </r>
    <r>
      <rPr>
        <sz val="10"/>
        <rFont val="Arial CE"/>
        <family val="0"/>
      </rPr>
      <t xml:space="preserve"> o dacie ważności z min. 5 letnim okresem przydatności, numer seryjny i data wyprodukowania łyżki. </t>
    </r>
  </si>
  <si>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</si>
  <si>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   potwierdzone przez Producenta. Długość drenów min. 2 metry, średnica drenów 25Ch. Opakowanie zbiorcze: 10 szt.</t>
  </si>
  <si>
    <t>Zamknięty system do odsysania z rurki intubacyjnej CH 14/16, długość 56 cm lub 62 cm oraz rurki tracheostomijnej CH 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 Opakowanie zbiorcze: 10 szt.</t>
  </si>
  <si>
    <t>Cewnik do naczyń centralnych czteroświatłowy  antybakteryjny 8Fr-15cm i 20cm, / kanały wewnętrzne: 18Ga,14Ga,18Ga, 16Ga/ z oznaczeniem przepływów na opakowaniu, w zestawie igła V 18Gx70mm, prowadnica niklowo-tytanowa odporna na załamania, skalpel, strzykawka trzycześciowa 5 ml, rozszerzadło, ruchome skrzydełka mocujące dla cewników 20 cm. Zamknięcia kanałów automatycznymi bezigłowymi zastawkami. Drobne elementy poza prowadnica i dewnikiem pakowane w oddzelny woreczek dla ochrony przed rozsypaniem. Cewnik z materiałem antybakteryjnym na całej długości cewnika wewnątrz i na zewnątrz cewnika.</t>
  </si>
  <si>
    <t>Zestaw z cewnikiem do długotrwałego dostępu naczyniowego do hemodializy, cewnik o rozmiarze 15,5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Całkowita długość cewnika 20,22,24,28,32,36 cm</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</si>
  <si>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Endexo który powoduje ograniczenie akumulacji komponentów krwi na cewniku z mufą polyestrową, końcówki Luer wykonane z termoplastycznego poliuretanu. W skład zestawu wchodzi: cewnik 15,5 Fr, igła wprowadzająca grub. 18 Ga x 7 cm, prowadnica drutowa J grubość1mm,rozszerzacz 12 Fr i 14 Fr, skalpel nr 11, bagnet do tunelizacji, prowadnik rozdzierany typu (pull-apart) 16 Fr z mechanizmem zastawkowym,  samoprzylepny opatrunek na wkłucie, 2 nasadki iniekcyjne. Długość całkowita cewnika 40,48,55 cm </t>
  </si>
  <si>
    <t xml:space="preserve">Zestaw z cewnikiem do długotrwałego dostępu naczyniowego do hemodializy, cewnik o rozmiarze 15 FR (+/-) 0,5 Fr ,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iniekcyjne.Długość całkowita cewnika 20,22,24,28,32,36 cm </t>
  </si>
  <si>
    <t xml:space="preserve">Zestaw z cewnikiem do długotrwałego dostępu naczyniowego do hemodializy, cewnik o rozmiarze 15 FR (+/-) 0,5 Fr,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typu Durathane, z mufą polyestrową, końcówki Luer wykonane z termoplastycznego poliuretanu. W skład zestawu wchodzi: cewnik 15,5 Fr, igła wprowadzająca grub. 18 Ga x 7 cm, prowadnica drutowa J grubość1mm,rozszerzacz 12 Fr i 14 Fr, skalpel nr 11, bagnet do tunelizacji, prowadnik rozdzierany 16 Fr z mechanizmem zastawkowym,  samoprzylepny opatrunek na wkłucie, 2 nasadki iniekcyjne. Długość całkowita cewnika 40,48,55 cm </t>
  </si>
  <si>
    <t>Przenośny system infuzyjny, w całości wolny od lateksu i DEHP, wykorzystujący zbiornik elastomerowy o objętości nominalnej 275 ml oraz regulowanej prędkości przepływu 2-5-7-12 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</si>
  <si>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 xml:space="preserve">Nieinwazyjny czujnik do pomiaru temperatury głębokiej ciała  kompatybilny do systemu nieinwazyjnego pomiaru temperatury Spooton </t>
  </si>
  <si>
    <t xml:space="preserve">Jednorazowa kaseta podgrzewająca do krwi i płynów z drenami i łącznikami kompatybilnymi z zestawami do dożylnego podawania krwi/płynów stosowanymi standardowo . Kasety nie zawierają lateksu , przeznaczone do stosowania z urządzeniem podgrzewającym wielokrotnego  użytku Ranger Zestaw do ogrzewania płynów standardowy z dwoma portami do iniekcji i zestawem przedłużającym. Jeziorko eliminujące bąbelki powietrza .Przepływ płynów od KVO do 9000ml/h . Pojemność wypełnienia 44ml.Dren pacjenta długość minimum 76 cm , dren dodatkowy minimum 76cm Bez lateksu . Jednorazowy. Sterylizowany tlenkiem etylenu. </t>
  </si>
  <si>
    <t xml:space="preserve">Polipropylenowa kołdra na pacjenta. Kołdra skonstruowana z podłużnie ułożonych tub , z których ciepłe powietrze rozprowadzane jest z tuby centralnej do bocznych części.Pomiędzy tubami są specjalne tunele ,których zadaniem jest rozprowadzanie powietrza w moemencie gdy górna warstwa kołdry (folia) częściowo ulegnie zniszczeniu(pęknięciu) . Na całej dolnej powierzchni kołdry są małe otworki , które rozprowadzają ciepło równomiernie na ciało pacjenta. 07x91cm. 90g. Jedna folia do przykrycia głowy(61x41cm). Dwa otwory do podłączenia dmuchawy.Na wysokości szyi pacjenta specjalne dmuchawki , które wtłaczają ciepłe powietrze pod folię . Posiada zakładki do podwinięcia pod ramiona pacjenta w celu lepszego ufiksowania kołdry . </t>
  </si>
  <si>
    <t>Polipropylenowa kołdra pod pacjenta. Kołdra skonstruowana w taki sposób , żeby ciepło rozprowadzało się równomiernie na całej powierzchni.  Na całej górnej powierzchni kołdry są małe otworki , które rozprowadzają ciepło równomiernie na całe ciało pacjenta. Zaopatrzona również w unikatowe otwory odprowadzające  w czterech kierunkach gromadzący się  pod pacjentem płyn.
Wymiary: 81cmx152cm
Waga: 136g. 
2 sztuki folii (61x61cm) do przykrycia głowy i stóp pacjenta . 2 otwory do podłączenia dmuchawy . Nieużywany zamknięty specjalnym motylkiem . Taśmy przylepne do trwalszego ufiksowania kołdry . Posiada specjalne zakładki do lepszego jej zamocowania na stole. Kołdra kompatybilna z urządzeniem do ogrzewania pacjenta Bair Hugger 775 i zgodna z instrukcją obsługi urządzenia; opakowanie max 10 szt.</t>
  </si>
  <si>
    <t>Polipropylenowa kołdra pod pacjenta. Na całej górnej powierzchni kołdry są małe otworki , które rozprowadzają ciepło równomiernie na całe ciało pacjenta. Zaopatrzona również w unikatowe otwory odprowadzające  w czterech kierunkach gromadzący się  pod pacjentem płyn.
Wymiary: 221x91cm.
Posiada 2 otwory do podłączenia dmuchawy . Taśma przylepna do lepszego mocowania kołdry na stole. Specjalne perforacje po bokach kołdry pozwalają na optymalne ułożenie pacjenta w wymaganej pozycji. 
Dodatkowy opcjonalny otwór na twarz w ułożeniu pacjenta innym niż na plecach.
Kołdra kompatybilna z urządzeniem do ogrzewania pacjenta Bair Hugger 775 i zgodna z instrukcją obsługi urządzenia
Ilość sztuk w opakowaniu: 5 ; opakowanie max 5 szt.</t>
  </si>
  <si>
    <t>Kołdra polipropylenowa na pacjenta, skonstruowana z podłużnie ułożonych tub , z których ciepłe powietrze rozprowadzane jest z tuby centralnej do bocznych części. Na całej dolnej  powierzchni kołdry są małe otworki , które rozprowadzają ciepło równomiernie na ciało pacjenta.
Wymiary kołdry: 213x91cm
Waga: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
Kołdra kompatybilna z urządzeniem do ogrzewania pacjenta Bair Hugger 775 i zgodna z instrukcją obsługi urządzenia; opakowanie max 10 szt.</t>
  </si>
  <si>
    <t>Producent</t>
  </si>
  <si>
    <t>Zestaw do kaniulacji dużych naczyń metodą Selingera, cewnik 3-światłowy                        8Fr/14,18,18 Ga/ dł. 15 i 20 cm, igła do nakłucia naczynia 18Ga/70 mm, prowadnik „J” 0.035”, dł. min. 60 cm, rozszerzacz 9F, skalpel, strzykawka 10 ml, dodatkowe skrzydełka z zaciskiem do mocowania cewnika</t>
  </si>
  <si>
    <t>Zestaw do kaniulacji dużych naczyń metodą Selingera, cewnik 3-światłowy                        9Fr/14,16,16 Ga/ dł. 15 i 20 cm,  igła do nakłucia naczynia 18Ga/70 mm, prowadnik „J” 0.035”, dł. min. 60 cm, rozszerzacz 10F, skalpel, strzykawka 10 ml, dodatkowe skrzydełka z zaciskiem do mocowania cewnika</t>
  </si>
  <si>
    <t>Zestaw do kaniulacji dużych naczyń metodą Selingera, cewnik 4-światłowy                      8,5 Fr /18,18,16,14 Ga/ dł. 15 i 20 cm,  igła do nakłucia naczynia 18 Ga/70 mm, prowadnik „J” 0.035”, dł. min. 60 cm, rozszerzacz 9F, skalpel, strzykawka 10 ml, dodatkowe skrzydełka z zaciskiem do mocowania cewnika</t>
  </si>
  <si>
    <t>Zestaw do kaniulacji dużych naczyń metodą Selingera, cewnik 3-światłowy                        8Fr/14,18,18 Ga/ dł. 15 i 20 cm, pokryty powłoką antybakteryjną – chlorheksydyną i sulfadiazyną srebra,igła do nakłucia naczynia 18Ga/70 mm, prowadnik „J” 0.035”, dł. min. 60 cm, rozszerzacz 9F, skalpel, strzykawka 10 ml, dodatkowe skrzydełka z zaciskiem do mocowania cewnika</t>
  </si>
  <si>
    <t>Układ oddechowy do respiratora IVENT 201 , typ-Y, dł. 1,8m, 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t>
  </si>
  <si>
    <t>Zestaw do kaniulacji dużych naczyń metodą Selingera, cewnik jednoświatłowy  3Fr/dł.10 i 15 cm, igła do nakłucia naczynia typu Y 20Ga, prowadnik „J” 0.022”, dł. min. 40 cm, rozszerzacz 4F, skalpel, strzykawka 2.5 ml, dodatkowe skrzydełka z zaciskiem do mocowania cewnika</t>
  </si>
  <si>
    <t xml:space="preserve">Worki na filtrat 10 L z zaworem spustowym </t>
  </si>
  <si>
    <t xml:space="preserve">Igły plastikowe typu Spike o długości 72 mm (opakowanie 100 szt.) </t>
  </si>
  <si>
    <t>4% Cytrynian sodu (136 mmol/l) w workach 1500 ml. Opakowanie - worek jednokomorowy zapakowany sterylnie w zewnętrznej folii bez obecności powietrza. Worek powinien posiadać port do pobierania płynu typu Safe Lock (kolor: bezbarwny) oraz port z membraną do nakłucia igłą w celu modyfikacji składu.</t>
  </si>
  <si>
    <t>Dializat bezwapniowy
Wodorowęglanowy dializat  o składzie:
- potas 2 lub 4 mmol/l ( w zależności od potrzeb )
- sód 133 mmol/l
- wapń 0 mmol/l (bezwapniowy)
- wodorowęglan 20 mmol/l; fosforany 0 lub 1,25 mmol/l
Opakowanie - 5 litrowy worek dwukomorowy z wielowarstwowej folii bez PVC, połączenie zawartości komór musi być wykonalne przez ucisk na jedną z nich</t>
  </si>
  <si>
    <t>Rozdzielacz 2/4 umożliwiający podłączenie 4 worków płynu z drenem substytutu/dializatu</t>
  </si>
  <si>
    <t>Roztwór do zabezpieczenia cewnika dializacyjnego na bazie 46,7 % lub 30% cytrynianu sodu (opakowanie 20 fiolek)</t>
  </si>
  <si>
    <t xml:space="preserve">Hemofiltr polisulfonowy o pow.2,3m² dedykowany do zabiegów dializy albuminowej </t>
  </si>
  <si>
    <t>Tak</t>
  </si>
  <si>
    <t xml:space="preserve">Kasetowy system drenów umożliwiający łatwy i szybki montaż oraz wielokrotną wymianą samego filtra w trakcie zabiegu, bez konieczności wymiany całej kasety </t>
  </si>
  <si>
    <t xml:space="preserve">Możliwość regulacji temperatury w zakresie 35-39°C </t>
  </si>
  <si>
    <t>Dwa indywidualne systemy do podgrzewania płynu substytucyjnego i dializatu z możliwością wyłączenia w trakcie zabiegu</t>
  </si>
  <si>
    <t>Rok produkcji</t>
  </si>
  <si>
    <t>Podać</t>
  </si>
  <si>
    <t>Nazwa, typ, model</t>
  </si>
  <si>
    <t>Parametr oferowany TAK/NIE/Podać</t>
  </si>
  <si>
    <t>Parametr wymagany</t>
  </si>
  <si>
    <t>Parametry graniczne aparatów do CRRT, plazmaferezy i hemoperfuzji</t>
  </si>
  <si>
    <t>Lp.</t>
  </si>
  <si>
    <t>1 aparat</t>
  </si>
  <si>
    <t>miesiące</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</si>
  <si>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</si>
  <si>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</si>
  <si>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Rurka  tracheostomijnych bez mankietu, wykonana  z miękkiego materiału na bazie plastyfikatora wolnego od DEHP (bez ftalanów) z wyraźnie miękkim, nieprzylegającym na całej powierzchni dla mniejszej traumatyzacji stomii przezroczystym ruchomym szyldem (w płaszczyźnie góra-dół), (obrót szyldu umożliwia dopasowanie do warunków anatomicznych pacjenta) z 2 wielorazowymi kaniulami wewnętrznymi mocowanymi na rurce za pomocą specjalnego zatrzasku. W komplecie obturator oraz taśma do mocowania. Rurki posiadają bezpieczny zawór balonika pilotowego, rozmiary 6,5, 7,0, 7,5, 8,0, 8,5, 9,0.</t>
  </si>
  <si>
    <t>Pompa elastomerowa z wewnętrznym rozszerzalnym teleskopowym rdzeniem z kanałami do wprowadzenia leku, otoczonym elastomerową silikonową membraną stanowiąca zbiornik na lek; dren o trójkątnym wewnętrznym świetle z filtrem na linii infuzyjnej i  z klamrą zaciskową do odcięcia przepływu; filtr cząsteczkowy 1,2 µm z odpowietrznikiem i reduktorem przepływu; pokrowiec na pompę dla pacjenta;Zawnetrzna powłoka miekka odporna na uszkodzenie. Pompa z możliwościa wypełnienia w zakresie od 135ml do 295ml  z prędkością uwalniania leku 5 ml/h    (czas uwalniania leku od 27 godz. do 59 godz.). Dokładnośc pompy +/_15% deklarowana przez producenta.</t>
  </si>
  <si>
    <t>Uwaga! Niespełnienie parametrów granicznych spowoduje odrzucenie oferty</t>
  </si>
  <si>
    <t>Pakiet 1. Kaniulacja naczyń centralnych oraz tętnic dla kardiochirurgii</t>
  </si>
  <si>
    <t>n.d.</t>
  </si>
  <si>
    <t xml:space="preserve">Pas piersiowy typu LifeBand do platformy AutoPulse ZOLL pakowany po 3 szt </t>
  </si>
  <si>
    <r>
      <rPr>
        <b/>
        <sz val="9"/>
        <rFont val="Arial1"/>
        <family val="0"/>
      </rPr>
      <t>Filtr mechaniczny</t>
    </r>
    <r>
      <rPr>
        <sz val="9"/>
        <rFont val="Arial1"/>
        <family val="0"/>
      </rPr>
      <t xml:space="preserve"> </t>
    </r>
    <r>
      <rPr>
        <b/>
        <sz val="9"/>
        <rFont val="Arial1"/>
        <family val="0"/>
      </rPr>
      <t>hydrofobowy</t>
    </r>
    <r>
      <rPr>
        <sz val="9"/>
        <rFont val="Arial1"/>
        <family val="0"/>
      </rPr>
      <t xml:space="preserve"> z  wydzielonym (oddzielna warstwa) celulozowym plisowanym wymiennikiem ciepła i wilgoci  opakowanie folia- papier , zakres objętości oddechowej  300–1500 ml , skuteczności filtracji względem bakterii i wirusów ≥ 99,9999% skuteczność filtracji wg NaCl ≥  99,764% wydajność nawilżania min. 32 mg/l przy VT - 500 ml utrata wilgoci max 6 mg H2O/litr przy Vt 500 ml, waga filtra 48 gram ( +/- 2 g ),</t>
    </r>
  </si>
  <si>
    <r>
      <rPr>
        <b/>
        <sz val="9"/>
        <rFont val="Arial1"/>
        <family val="0"/>
      </rPr>
      <t>Filtr mechaniczny</t>
    </r>
    <r>
      <rPr>
        <sz val="9"/>
        <rFont val="Arial1"/>
        <family val="0"/>
      </rPr>
      <t xml:space="preserve"> do układów oddechowych , zakres objętości oddechowej  200–1500 ml, skuteczność filtracji antybakteryjnej &gt;99,9999, skuteczność filtracji wirusowej&gt;99,9999, membrana hydrofobowa, port do kapnografii, wydajnośc nawilżania 21 mg H20/l przy Vt 500 ml, objętośc wewnętrzna 66 ml , waga filtra 40 gram ( +/- 2 g )</t>
    </r>
  </si>
  <si>
    <r>
      <rPr>
        <b/>
        <sz val="9"/>
        <rFont val="Arial1"/>
        <family val="0"/>
      </rPr>
      <t>Filtr</t>
    </r>
    <r>
      <rPr>
        <sz val="9"/>
        <rFont val="Arial1"/>
        <family val="0"/>
      </rPr>
      <t xml:space="preserve"> oddechowy </t>
    </r>
    <r>
      <rPr>
        <b/>
        <sz val="9"/>
        <rFont val="Arial1"/>
        <family val="0"/>
      </rPr>
      <t>pediatryczny</t>
    </r>
    <r>
      <rPr>
        <sz val="9"/>
        <rFont val="Arial1"/>
        <family val="0"/>
      </rPr>
      <t xml:space="preserve"> dla dzieci, zakres objętości oddechowe 30 -100 ml , kształt okrągły, elektrostatyczny, jałowy, antybakteryjny, antywirusowy, objętośc wewnętrzna 11 ml, waga 8 g ( +/- 2  g )</t>
    </r>
  </si>
  <si>
    <r>
      <t>Filtr oddechowy</t>
    </r>
    <r>
      <rPr>
        <b/>
        <sz val="9"/>
        <rFont val="Arial1"/>
        <family val="0"/>
      </rPr>
      <t xml:space="preserve"> elektrostatyczny do krótkich znieczuleń</t>
    </r>
    <r>
      <rPr>
        <sz val="9"/>
        <rFont val="Arial1"/>
        <family val="0"/>
      </rPr>
      <t>, bezlateksowy, skuteczność filtracyjna dla bakterii i wirusów pow. 99,99 %, opór przepływu 2,1 cm H2O przy 60 l/min, z portem do kapnografii, złącza 22 M/15 F – 22 M, zakres pojemności oddechowej 150 – 1200 ml, skutecznośc nawilżania min. 9 mg/l wody przy przepływie 500 ml, jednorazowy, waga 19 g (+/- 3 g ) sterylny, pakowany pojedyńczo, otwarcie po linii zgrzewu, bez konieczności rozdzierania, na opakowaniu informacja w zakresie objętości  oddechowej filtra.</t>
    </r>
  </si>
  <si>
    <r>
      <rPr>
        <b/>
        <sz val="9"/>
        <rFont val="Arial1"/>
        <family val="0"/>
      </rPr>
      <t xml:space="preserve">Filtr elektrostatyczny z wydzielonym celulozowym wymiennikiem ciepła i wilgoci </t>
    </r>
    <r>
      <rPr>
        <sz val="9"/>
        <rFont val="Arial1"/>
        <family val="0"/>
      </rPr>
      <t>dla dorosłych, sterylny, z portem kapno,  
skuteczność filtracji względem bakterii i wirusów min. 99,999%, filtracja wg NaCl ≥ 97,416 % , objętość oddechowa 150- 1200 ml
wydajność nawilżania min. 33 mg/l przy VT 500 ml
utrata wilgoci max 6 mg H2O/litr przy Vt 500 ml
przestrzeń martwa w zakresie 40-50 ml,  waga 28 g ( +/- 2 gr )</t>
    </r>
  </si>
  <si>
    <t>Linie ustno - nosowe do pomiaru kapno w technologii Microstream dla pacjentów  niezaintubowanych do krótkoterminowego stosowania, wyposażone w złącze tlenu</t>
  </si>
  <si>
    <t>Linie ustno - nosowe do pomiaru kapno w technologii Microstream dla pacjentów  do krótkoterminowego stosowania, wyposażone w zgryzak do edoskopii do 60 F</t>
  </si>
  <si>
    <t xml:space="preserve">Dostarczenie 1 szt monitora do pomiaru CO2 oraz SP02 na czas trwania umowy z pełną  gwarancją obejmującą bezpłatne przeglądy.  </t>
  </si>
  <si>
    <t>Pakiet 3. Zestawy do terapii nerkozastępczych</t>
  </si>
  <si>
    <r>
      <t>Zestawy do plazmaferezy dla dorosłych MPS 
składające się z jałowych, pakowanych osobno następujących elementów:
- plasmafiltra z polisulfonową błoną półprzepuszczalną o powierzchni dyfuzyjnej 0,6 m</t>
    </r>
    <r>
      <rPr>
        <vertAlign val="superscript"/>
        <sz val="10"/>
        <rFont val="Arial"/>
        <family val="2"/>
      </rPr>
      <t>2</t>
    </r>
    <r>
      <rPr>
        <vertAlign val="superscript"/>
        <sz val="10"/>
        <rFont val="Arial"/>
        <family val="2"/>
      </rPr>
      <t xml:space="preserve">                                                       </t>
    </r>
    <r>
      <rPr>
        <sz val="10"/>
        <rFont val="Arial"/>
        <family val="2"/>
      </rPr>
      <t xml:space="preserve">                                                  - standardowej kasety do zabiegów heparynowych;                             - specjalnego drenu substytutu do plazmaferezy (MPS);                                          - jałowego worka na filtrat 10L</t>
    </r>
  </si>
  <si>
    <t xml:space="preserve">Pakiet 2. Kaniule dializacyjne ostre </t>
  </si>
  <si>
    <t>Zestaw cewników czasowych z ramionami zakrzywionymi lub prostymi, trójkanałowy, z ramionami zakrzywionymi pod kątem 180 stop. o maksymalnej wysokości do 4 cm, zmodyfikowany kształt światła "podwójne D", szczeliny lkaserowo wycinane, końcówki cewnika silikonowe z nadrukiem objętości wypełnienia na ramionach. Wymagane  średnice i rozmiary:                                                                                                                                  12 Fr i dł. 13 cm; 16 cm; 20 cm; 24 cm;                                                                                                                                                                         W skład zestawu wchodzi: poliuretanowy cewnik nieprzepuszczający promieni RTG z obrotowymi przeźroczystymi skrzydełkami mocującymi, igła wprowadzająca 18, prowadnica J prosta; rozszerzacze; samoprzylepny opatrunek na ranę; 3 nasadki; sterylne obłożenie;</t>
  </si>
  <si>
    <t>Zestaw cewników czasowych wysokoprzepływowych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13,5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</si>
  <si>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silikonowe z nadrukiem objętości wypełnienia na ramionach. Wymagane  średnice i rozmiary:                                                                                                                                                                                                                                                            11,5 Fr i dł.  13,5cm; 16 cm; 19,5 cm;  24cm.                                                                                         W skład zestawu wchodzi: poliuretanowy cewnik nieprzepuszczający promieni RTG z obrotowymi przeźroczystymi skrzydełkami mocującymi, igła wprowadzająca 18, prowadnica J prosta; rozszerzacze; samoprzylepny opatrunek na ranę; 2 nasadki; sterylne obłożenie;</t>
  </si>
  <si>
    <t>Zestaw cewników czasowych z ramionami prostymi lub zakrzywionymi pod kątem 180 stop. o maksymalnej wysokości do 4 cm, konfiguracja "podwójne D", atraumatyczna końcówka, szczeliny laserowo wycinane, końcówki cewnika z nadrukiem objętości wypełnienia na zaciskach. Wymagane  średnice i rozmiary:                                                                                                                                                                                                                                                            12 Fr i dł.  30cm.                                                                                         W skład zestawu wchodzi: poliuretanowy cewnik nieprzepuszczający promieni RTG z obrotowymi przeźroczystymi skrzydełkami mocującymi, igła wprowadzająca 18, prowadnica J prosta; rozszerzacze; samoprzylepny opatrunek na ranę; 2 nasadki; sterylne obłożenie;</t>
  </si>
  <si>
    <t xml:space="preserve">Pakiet 4 Zestawy do ciągłych terapii nerkozastępczych. </t>
  </si>
  <si>
    <t xml:space="preserve">Elektrody do defibrylacji, kardiowersji, monitorowania, stymulacji przezskórnej typu COMBO kompatybilne z defibrylatorem Lifepak warstwa przewodząca styku wykonana na bazie Ag/AgCl , zintegrowane odprowadzenia długości 120 cm </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</si>
  <si>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</si>
  <si>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Stabilizator położenia oraz ochraniacz przeciwodleżynowy stopy z systemem odciążającym zapobiegającym przykurczom zgięcia podeszwowego oraz bocznego, z system elastycznych fiksatorów , ze zintegrowanym klinem oraz z otworem pozwalającym na współpracę z urządzeniami do masażu uciskowego DVT, dostępny w rozmiarze standardowym dla pacjentów o obwodzie łydki 25-46 cm i stopach dłuższych niż 23,65 cm</t>
  </si>
  <si>
    <t>Kaniula dodostępu tętniczego z zatrzaskiem typu FloSwitch - 20G, 1,1 mm x 45 mm, wycięcie za zawór FloSwitch, 2 piankowe podkładki pod skrzydełka kaniul piankowy paskiem do prowadzenia linii, cewnik z PTFE</t>
  </si>
  <si>
    <t>Zestaw Volume View do pomiarów hemodynamicznych z wykorzystaniem termodylucji przezpłucnej. Wkłucie dotętnicze 5 Fr, 20  cm.</t>
  </si>
  <si>
    <r>
      <t xml:space="preserve">Układ oddechowy do respiratora IVENT 201 , typ-Y, </t>
    </r>
    <r>
      <rPr>
        <b/>
        <sz val="9"/>
        <color indexed="8"/>
        <rFont val="Arial1"/>
        <family val="0"/>
      </rPr>
      <t xml:space="preserve">dł. 4 m, </t>
    </r>
    <r>
      <rPr>
        <sz val="9"/>
        <color indexed="8"/>
        <rFont val="Arial1"/>
        <family val="0"/>
      </rPr>
      <t xml:space="preserve">jednorazowy – zestaw 2 rurowy, jedno z ramion zakończone niebieską złączką kompatybilną z respiratorem, drugie zakończone filtrem z kontrastowym niebieskim drenem, łącznik Y z 2 odprowadzeniami z drenami ( zakończonymi : luer, luer-lock ) , wejście zabezpieczone czerwoną zatyczką. W zestawie dodatkowo zapasowa czerwona zatyczka , na całej długości układu mocowania małych drenów zapobiegające zaplątaniu. Możliwa wentylacja w środowisku MRI </t>
    </r>
  </si>
  <si>
    <t xml:space="preserve">Zestaw do infiltracji ran składający się z:
- cewnik do infiltracji ran: 19G x 500mm z otworami na pierwszych 150mm. Widoczny w USG i RTG. Pozbawiony jakichiwkiek metalowych elementów, celem możliwości wykonania badania w rezonansie magnetycznym (MRI).                                                                                                                                                                                                                                                                                              - rozrywalna igła wprowadzająca
- przezroczysty opatrunek 7cm x 8,5cm - Tegaderm 1633,                                                                                                                                                                                                                                                                                                         - opatrunek mocujący cewnik - GRIP-LOK 9cm x 3,5cm  </t>
  </si>
  <si>
    <t xml:space="preserve">Zestaw do infiltracji ran składający się z:
- cewnik do infiltracji ran: 19G x 575mm z otworami na pierwszych 225mm. Widoczny w USG i RTG. Pozbawiony jakichiwkiek metalowych elementów, celem możliwości wykonania badania w rezonansie magnetycznym (MRI).                                                                                                                                                                                                                                                                                              - rozrywalna igła wprowadzająca
- przezroczysty opatrunek 7cm x 8,5cm - Tegaderm 1633,                                                                                                                                                                                                                                                                                                         - opatrunek mocujący cewnik - GRIP-LOK 9cm x 3,5cm  </t>
  </si>
  <si>
    <t>Przenośny system infuzyjny, w całości wolny od lateksu i DEHP, wykorzystujący zbiornik elastomerowy o objętości nominalnej 275 ml oraz stałej prędkości przepływu:  5ml/h; 8ml/h, 10ml/h. Z filtrem 5um na linii infuzyjnej. Port do napełniania urządzenia na drenie, wyposażony w połączenie luer-lock zapewniajace możliwość szczelnego podłączenia strzykawki i zabezpieczenia portu kapturkiem po wypełnieniu. System infuzyjny sprawdzony pod względem stabilności z ropiwakainą lub bupiwakainą - dołączyć do oferty badanie stabilności. Urządzenie pakowane pojedynczo, apirogenne. Linia infuzyjna zakończona zdejmowanym filtrem automatycznie usuwającym powietrze podczas napełniania urządzenia, zapobiega wyciekowi leku - brak kontaktu Personelu Medycznego z lekiem.</t>
  </si>
  <si>
    <t>System ogrzewania płynów , kompatybilny z Bair Huggerem  Sterylny , jednorazowego użytku.</t>
  </si>
  <si>
    <t xml:space="preserve">Polipropylenowa kołdra na pacjenta.Zapewnia możliwość składania/złamania kołdry bez wpływy na przepływ ciepłego powietrza wewnątrz kołdry i na efektywność ogrzewania  ▪ Kołdra skonstruowana z podłużnie ułożonych tub, z których ciepłe powietrze rozprowadzane jest z tuby centralnej do bocznych części ▪ Pomiędzy tubami są specjalne tunele , których zadaniem jest rozprowadzanie powietrza  w momencie gdy górna warstwa kołdry (folia) częściowo ulegnie zniszczeniu (pęknięciu) ▪ Cała powierzchnia kołdry od strony pacjenta posiada drobne perforacje, które równomiernie rozprowadzają ciepło na ciało pacjenta ▪ 1 dodatkowa folia – 61cm x 61cm . Folia służy do przykrycia głowy, aby zmniejszyć utratę ciepła przez głowę ▪ 2 otwory do podłączenia urządzenia grzewczego umieszczone po jednym z każdej strony pacjenta.  Kołdra posiada na wysokości szyi pacjenta specjalne otwory, przez które wtłaczane jest ciepłe powietrze pod folię przykrywającą głowę ▪ Posiada specjalne odrywane paski, służące do mocowania kołdry do pacjenta lub stołu operacyjnego. Rozmiar 198x61 cm. KołdraKołdra kompatybilna z urządzeniem do ogrzewania pacjenta Bair Hugger 775 i zgodna z instrukcją obsługi urządzenia; opakowanie max 10 szt. </t>
  </si>
  <si>
    <t>Jednorazowy zestaw do toczenia, 3 drożny, do pompy Belmont Rapid Infuser</t>
  </si>
  <si>
    <t>Gaza hemostatycznna XL, impregnowana Kaoliną, marker RTG na całej długości gazy. Rozmiar min. 10cm x min. 3,65m. Pakowany próżniowo, składany w „Z”</t>
  </si>
  <si>
    <t xml:space="preserve">Gaza hemostatyczna Trauma Pad, impregnowana Kaoliną, marker RTG umieszczony na gazie. Rozmiar min. 30cm x 30cm. Pakowana próżniowo. </t>
  </si>
  <si>
    <t xml:space="preserve">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Możliwość stosowania adaptera przez min 72h - potwierdzona dokumentem od producenta </t>
  </si>
  <si>
    <r>
      <t xml:space="preserve">Łyżka do laryngoskopu, światłowodowa, jednorazowa, </t>
    </r>
    <r>
      <rPr>
        <b/>
        <sz val="10"/>
        <color indexed="8"/>
        <rFont val="Arial"/>
        <family val="2"/>
      </rPr>
      <t>typ Mille</t>
    </r>
    <r>
      <rPr>
        <sz val="10"/>
        <color indexed="8"/>
        <rFont val="Arial"/>
        <family val="2"/>
      </rPr>
      <t xml:space="preserve">r. Rozmiary 00 (dł. 70 mm (+/- 1 mm), 0 (dł. 82 mm (+/- 1 mm), 1 (dł. 105 mm (+/- 1 mm).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t>
    </r>
  </si>
  <si>
    <r>
      <t xml:space="preserve">Łyżka do laryngoskopu, światłowodowa, jednorazowa, typ </t>
    </r>
    <r>
      <rPr>
        <b/>
        <sz val="10"/>
        <color indexed="8"/>
        <rFont val="Arial"/>
        <family val="2"/>
      </rPr>
      <t>McIntosh</t>
    </r>
    <r>
      <rPr>
        <sz val="10"/>
        <color indexed="8"/>
        <rFont val="Arial"/>
        <family val="2"/>
      </rPr>
      <t>.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 Zamawiający wymaga, aby łyżki pochodziły od tego samego producenta jak w poz. 5</t>
    </r>
  </si>
  <si>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Zamawiający wymaga, aby rękojeści pochodziły od tego samego producenta jak w poz. 5 i 6</t>
  </si>
  <si>
    <t>Rękojeść standardowa do laryngoskopu, jednorazowego użytku - wykonana z niemagnetycznego, lekkiego stopu aluminium, kompatybilna z łyżkami z pozycji nr  8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t>
  </si>
  <si>
    <t>Przedłużacz do obwodów oddechowych dł. 15 cm z portem do odsysania i bronchoskopii z podwójnie obrotowym łącznikiem o 180 stopni</t>
  </si>
  <si>
    <t>Port naczyniowy niskoprofiowy z zestawem wprowadzającym.  o wadze 7,7g. port w rozmiarze 31x22x12mm  komora portu wykonana w całości z tytanu i biokompatybilnej obudowy z tworzywa sztucznego (polioksymetylen) o kształcie zbliżonym do „łezki,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2,40mm (7,2Fr)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</si>
  <si>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Port naczyniowy niskoprofiowy z zestawem wprowadzającym  o wadze 5,5 g. komora portu wykonana w całości z tytanu i biokompatybilnej obudowy z tworzywa sztucznego (polioksymetylen), 3 otwory fiksacyjnyjne wypełnione silikonem )  Port naczyniowy z zestawem wprowadzającym, komora portu o kształcie łatwym do zidentyfikowania przez skórę, membrana silikonowa niewystająca znacznie poza obrys kołnierza portu i zapewniająca szczelność dla 3000 wkłuć, dołączony cewnik silikonowy, o średnicy wewnętrznej 1,20 mm, a średnicy zewnętrznej 2,40 mm (7,2 Fr) widoczny w RTG o długości 60 cm z naniesioną na cewniku podziałką co 1 cm i opis co 5 cm, z atraumatycznym zakończeniem od strony pacjenta z wygodnym, rozłączalnym połączeniem cewnika z portem z  zestawem wprowadzającym w składzie: wygodna prowadnica Seldingera z zakończeniem typu J, cienka igła punkcyjna łatwo przechodząca przez skórę koszulka rozrywalna z wygodnym uchwytem, narzędzie do tunelizacji – szydło, tępa igła do wypełnienia cewnika, igła Hubera prosta 22G, hak do unoszenia żyły, strzykawka z gumowym tłokiem o objętości co najmniej 10 ml, igła Hubera bezpieczna  (0,9 x 20 mm) do wkłucia do założonego portu, Kompatybilny z rezonansem magnetycznym i tomografią komputerową, wytrzymały do 325 psi przy podawaniu kontrastu, przepływ 5 ml/sek.
Dodatkowo w zestawie z portem zabezpieczenie sterylne do USG w skład którego wchodzi : bezlateksowa osłona na głowice USG, dwie sterylne gumki i żel sterylny do USG. 
W zestawie paszport w języku polskim, pakiet edukacyjny dla pacjenta oraz bransoletka informująca, iż pacjent posiada port naczyniowy</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</si>
  <si>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1,15 mm, a średnicy zewnętrznej 2,8 mm (8,4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</si>
  <si>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Kompatybilny z rezonansem magnetycznym i tomografią komputerową, wytrzymały do 350 psi przy podawaniu kontrastu, z dołączonym paszportem w języku polskim.
W zestawie paszport w języku polskim, pakiet edukacyjny dla pacjenta oraz bransoletka informująca, iż pacjent posiada port naczyniowy      </t>
  </si>
  <si>
    <t xml:space="preserve">Igła do portów bezpieczna:  Piaskowana igła typu Hubera minimalizuje uraz tkanek z miękkimi przezroczystymi rowkowanymi skrzydełkami ułatwiającymi wygodny uchwyt dla personelu oraz z płaską i miękka powierzchnią od strony skóry. Elastyczne przedłużenie wykonane z poliuretanu, jedynego materiału przystosowanego do podaży leków najnowszej generacji (o długości 30 cm) z zaciskiem i żeńskim łącznikiem typu Luer Lock. Zacisk oznaczony średnicą, ciśnieniem i przepływem. Konstrukcja zapobiega zakłuciom powodowanym przez efekt „odbicia” igły, która jest kierowana automatycznie w stronę bloku zabezpieczającego, co minimalizuje ryzyko zakłucia bez potrzeby zmiany techniki przeprowadzania zabiegu. Urządzenie jest przystosowane do iniekcji wysokociśnieniowych – 350PSI.  Dodatkowe wyposażenie , miękka poliuretanowa podkładka pod skrzydełka, zwiększająca komfort dla pacjenta. Rozmiary igieł oznaczone kolorami. Wyrób medyczny jednorazowy, sterylny pakowany pojedynczo Rozmiar 19G,20G i 20 G długości 15 mm, 20mm ,25 mm i 30 mm
                                            </t>
  </si>
  <si>
    <t>. Igła do portów 
Igła typu Hubera z przedłużką 25 cm do podawania leków, cytostatyków, wlewów, transfuzji, pobierania próbek krwi przez membranę portu. Duże, elastyczne i wygodne skrzydełka. Nie zawierająca lateksu.
Łatwa identyfikacja rozmiaru przez kolory skrzydełek.( 20 G – czarna, 22 G – żółta , 19 G beżowa )
długości od 17,20,25,30 i 35 mm 
grubości  19G, 20G i 22G 
Rozmiar igły do wyboru przez Zamawiającego</t>
  </si>
  <si>
    <t xml:space="preserve">Kaniula Abbocath </t>
  </si>
  <si>
    <t xml:space="preserve">Zestaw cewnik naczyniowy permanentny odwrotnie tunelizowany (metoda retrograde), miękki, wykonany z Carbotanu, z mufą dakronową, kształt kanałów „podwójne D”; z obłymi szczelinami bocznymi wycinanymi laserowo; kształt wylotu cewnika symetryczny "Spiral-Z"; wolframowy pierścień znacznikowy na końcówce cewnika, ramiona silikonowe, końcówki z laserowym nadrukiem objętości wypełnienia. Wymagane rozmiary:                                                                                                                                  15 Fr i dł. 19/39 cm; 23/43 cm; 28/48 cm; 33/53 cm, 44/64cm, 55/75cm;    </t>
  </si>
  <si>
    <t xml:space="preserve">Zestaw cewnik naczyniowy permanentny z mandrynami do wprowadzania techniką "over-the-wire"; cewnik heparynizowany, miękki, wykonany z Carbotanu, z mufą „dakronową”, kształt kanałów „podwójne D”; ze szczelinami bocznymi wycinanymi laserowo; kształt wylotu cewnika "Spiral-Z"; wolframowy pierścień znacznikowy na końcówce cewnika, ramiona silikonowe, końcówki z laserowym nadrukiem objętości wypełnienia. Wymagane rozmiary:                                                                                                                                  14,5 Fr i dł. 19/36 cm; 23/40 cm; 28/45 cm; 33/50 cm;  </t>
  </si>
  <si>
    <t xml:space="preserve">Prowadnica do trudnych intubacji. Materiał o właściwościach poślizgowych, elastyczna typu Bougie. Wzmocniona na całej długości skalowana co 1 cm, zagięty koniec ułatwiający wprowadzanie. Jednorazowego użytku w kolorze zielonym. Rozmiary I.D. 3,3 lub 5,0 mm i długościach  600, 800  lub  1000 mm
</t>
  </si>
  <si>
    <t xml:space="preserve">Łączna cena pakietu </t>
  </si>
  <si>
    <t>Zestaw centralny i do tętnic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kompresy gazowe 17N 8W, rozmiar 10x10cm – 5 szt, strzykawka 10ml – 1 szt, igła 1,2x40mm – 1
szt, igła 0,5x25mm – 1 szt, imadło chirurgiczne metalowe, długośc 15cm 1 szt, ostrze nr 11 – 1 szt,
pęseta chirurgiczna metalowa, długość 15cm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</si>
  <si>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ZOP –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strzykawka 20ml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</si>
  <si>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tracheotomii – skład zestawu, serweta główna 210x150cm z otworem owalnym 6x8cm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5ml – 1 szt, igła 1,2x40mm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</si>
  <si>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PP – skład zestawu skład zestawu, serweta 50x60cm z otworem o średnicy 10cm z
przylepcem wokół otworu, a także z 2 przylepcami na rogach serwety,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gramaturze 42 g/m2 – 1 szt, strzykawka 5ml – 1 szt,
strzykawka 10ml – 1 szt, igła 1,2x40mm – 1 szt, igła 0,5x25mm – 1 szt, kompresy gazowe 17N 12W,
rozmiar 5x5cm – 5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</si>
  <si>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drenażu – skład zestawu, serweta 75x45cm z otworem o średnicy 8cm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10ml – 1 szt, igła 1,2x40mm – 1 szt, igła
0,5x25mm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</si>
  <si>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Zestaw do portów – skład zestawu, serweta 200x250cm z otworem 10x25cm w okolicy obojczykowosutkowej z przylepcem wokół otworu, serweta wykonana na całej powierzchni z włókniny
dwuwarstwowej laminat wykonany z włókniny polipropylenowej i folii polietylenowopolipropylenowej o gramaturze 56 g/m2, kolor niebieski, chłonność 570%, nasiąkliwość 27,96%,
wytrzymałość na rozdzieranie wzdłużne 29,72N, wytrzymałość na rozdzieranie poprzeczne 40,33N,
wytrzymałość na wypychanie na sucho 150 kPa, wytrzymałość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5ml – 1 szt, strzykawka 10ml – 1 szt, strzykawka 20ml – 1 szt, igła
1,2x40mm – 1 szt, igła 0,5x25mm – 1 szt, kompresy gazowe 17N 12W, rozmiar 10x10cm – 10 szt,
nożyczki zagięte tepo-tępe, długość 15cm – 1 szt, ostrze nr 11 – 2 szt, uchwyt do ostrza nr3, długość
12,5cm – 1 szt, pean prosty, metalowy długość 14cm – 1 szt, fartuch chirurgiczny, rozmiar XL,
wykonany z włókniny SMS o gramaturze 35g/m2,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folded” ułatwiający samodzielne
założenie fartucha przez chirurga w sposób aseptyczny, sterylizacja parą wodną. Odporność na
przenikanie cieczy min 36,9 cm H20, paroprzepuszczalność na poziomie 4389 g/m2/24h,
wytrzymałość na rozdzieranie wzdłużne 34,4N, wytrzymałość na rozdzieranie poprzeczne 20,5N – 1 
szt, nerka tekturowa (w niej umieszczone narzędzia i inne drobne elementy) – 1 szt. Opakowanie
typu torebka papierowo-foliowa. Zestaw zawiera dużą, czytelną, 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</si>
  <si>
    <t>Jednorazowe osłonki sterylizowane gazem, pracujące w systemie EndoSheath SlideOn,
przeznaczone do bronchofiberoskopu BRS-4000.
Zawierające kanały robocze w rozmiarach 0 mm, 1,5 mm, 2,1 mm oraz 2,8 mm.
Długość robocza osłonki 570 mm.
Nieprzepuszczające cząstek większych niż 27 nanometrów.</t>
  </si>
  <si>
    <t xml:space="preserve"> </t>
  </si>
  <si>
    <t>Zestaw do kaniulacji dużych naczyń metodą Selingera, cewnik 4-światłowy    8,5 Fr /18,18,16,14 Ga/ dł. 15 i 20 cm, pokryty powłoką antybakteryjną – chlorheksydyną i sulfadiazyną srebra, igła do nakłucia naczynia 18 Ga/70 mm, prowadnik „J” 0.035”, dł. min. 60 cm, rozszerzacz 9F, skalpel, strzykawka 10 ml, dodatkowe skrzydełka z zaciskiem do mocowania cewnika</t>
  </si>
  <si>
    <t>Zestaw do kaniulacji dużych naczyń metodą Selingera, cewnik 3-światłowy     7 Fr/18,18,16 Ga/dł. 15 i 20 cm,pokryty powłoką antybakteryjną – chlorheksydyną i sulfadiazyną srebra, igła do nakłucia naczynia 18 Ga/70 mm, prowadnik „J” 0.035”, dł. min. 60 cm, rozszerzacz 8F, skalpel, strzykawka 10 ml, dodatkowe skrzydełka z zaciskiem do mocowania cewnika</t>
  </si>
  <si>
    <t xml:space="preserve">Roztwór dwuwodnego chlorku wapnia o stężeniu 100mmol/l w workach 1500 ml </t>
  </si>
  <si>
    <t xml:space="preserve">Zestawy do ciągłej hemodializy z lub hemodiafiltracji z regionalną antykoagulacją cytrynianową z polisulfonowym hemofiltrem o punkcie odcięcia min 30 kD i powierzchni dyfuzyjnej 1,8 m2 sterylizowanym parą wodną </t>
  </si>
  <si>
    <t xml:space="preserve">Zestawy do ciągłej hemodializy z lub hemodiafiltracji z regionalną antykoagulacją cytrynianową z polisulfonowym hemofiltrem o punkcie odcięcia min 40 kD i powierzchni dyfuzyjnej 1,8 m2 sterylizowanym parą wodną </t>
  </si>
  <si>
    <t xml:space="preserve">Zestawy do ciągłej hemodiafiltracji heparynowej z polisulfonowym hemofiltrem o powierzchni dyfuzyjnej 1,8 m2 sterylizowany parą wodną </t>
  </si>
  <si>
    <t>Wodorowęglanowy płyn do hemofiltracji buforowany glukozą o stężeniu fizjologicznym 5,55 mmol/l o składzie: potas - 0 lub 2 lub 3 lub 4 mmol/l, wieloelektrolitowy. Opakowanie 5-litrowy worek dwokomorowy z wielowarstwowej folii bez PCV, połączenie zawartości komór musi być wykonane przez ucisk jedną z nich. Worek powinien posiadać dwa porty do pobierania płynu (wylotowe): 1-typu Luer Look, 2-typu Safe Look (skręcany) oraz port z membraną do nakłucia igłą w celu modyfikacji składu.</t>
  </si>
  <si>
    <t>Możliwość wykonania zabiegu plazmaferezy leczniczej  (TPE)</t>
  </si>
  <si>
    <t>Stosunek przepływub osocza do przepływu krwi w zakresie 0-30%</t>
  </si>
  <si>
    <t xml:space="preserve">Tempo wymiany osocza 10-50 ml/min </t>
  </si>
  <si>
    <t xml:space="preserve">System automatycznego kondycjonowania błony plazmafiltra poprzez stopniowe zwiększenie szybkości wymiany osocza od 0 do założonej wartości docelowej </t>
  </si>
  <si>
    <t>Zaimplementowany kalkulator należnej wymiany osocza oparty na klasycznym nomogramie Sprengera</t>
  </si>
  <si>
    <t>Możliwość wyłączenia detektora przecieku krwi (BLD) w przypadku pojawienia się fałszywych alarmów</t>
  </si>
  <si>
    <t>Dostępnośc przynajmniej dwóch rodzajów zestawów z plazmafiltrami o powierzchni wymiany 0,3-0,6 m2</t>
  </si>
  <si>
    <t>Możliwośc wykonania ciągłych terapii nerkozastępczych CVVHD, CVVH, CVVHDF</t>
  </si>
  <si>
    <t>Możliwość zastosowania regionalnej antykoagulacji cytrynianowej w zabiegach CVVHD , CVVHDF</t>
  </si>
  <si>
    <t xml:space="preserve">Możliwośc wielokrotnej zamiany antykoagulacji cytrynianowej na heparynową w trakcie zabiegu bez konieczności zmiany zestawu </t>
  </si>
  <si>
    <t xml:space="preserve">Możliwość jednoczesnego stosowania antykoagulacji cytrynianowej i heparynowej na aparacie </t>
  </si>
  <si>
    <t>Nieprzerwana podaż cytrynianu podczas zmiany worków dializatu substytutu filtratu</t>
  </si>
  <si>
    <t xml:space="preserve">Możliwość poboru roztworu dializatu z 4 worków bez dodatkowego łącznika </t>
  </si>
  <si>
    <t xml:space="preserve">Możliwośc podłączenia worka/worków na filtrat do 20 litrów </t>
  </si>
  <si>
    <t xml:space="preserve">Możliwość wyłączenia ogrzewania roztworów </t>
  </si>
  <si>
    <t xml:space="preserve">Ultrafiltracja netto 0-990ml/godzinę </t>
  </si>
  <si>
    <t xml:space="preserve">Wydajność pompy krwi 10-500 ml/min </t>
  </si>
  <si>
    <t xml:space="preserve">Zintegrowany obrotowy uchwyt hemofiltra </t>
  </si>
  <si>
    <t>Komunikacja poprzez obrotowy w dwóch osiach ekran dodytowy o przekątnej min 14"</t>
  </si>
  <si>
    <t xml:space="preserve">Graficzny kolorowy podgląd istotnych stanów pracy urządzenia </t>
  </si>
  <si>
    <t xml:space="preserve">System pomocy kontekstowej </t>
  </si>
  <si>
    <t>Możliwośc regulacji poziomu krwi w jeziorku żylnym z poziomu ekaranu</t>
  </si>
  <si>
    <t xml:space="preserve">Detektor powietrza </t>
  </si>
  <si>
    <t xml:space="preserve">Detekor przecieku krwi </t>
  </si>
  <si>
    <t xml:space="preserve">6 pomp perystyltycznych zintegrowanych na płycie czołowej </t>
  </si>
  <si>
    <t xml:space="preserve">Dodatkowa pompa strzykawkowa z automatyczną detekcją podłączenia strzykawki 30/50 ml </t>
  </si>
  <si>
    <t>TAK</t>
  </si>
  <si>
    <t xml:space="preserve">Pomiar ciśnienia dostepu filtratu oraz przed filtrem bez kontaktu z powietrzem </t>
  </si>
  <si>
    <t xml:space="preserve">Tak </t>
  </si>
  <si>
    <t>Możliwość uzyskania wstecznego przepływu krwi w celu udrożnienia dostępu naczyniowego</t>
  </si>
  <si>
    <t>Zasilanie awaryjne zapewniające podtrzymanie krążenia pozaustrojowego przez co najmniej 15 min</t>
  </si>
  <si>
    <t xml:space="preserve">System bilansujący grawimetryczny z czterema niezależnymi wagami </t>
  </si>
  <si>
    <t xml:space="preserve">Dokładnośc ważenia na wadze - 1 g </t>
  </si>
  <si>
    <t>Możliwość przejścia w trakcie zabiegu w tryb pielęgnacji z wyłączonym bilansowaniem i zminiejszeniem przepływu krwi w celu swobodnego wykoania czynności pielęgnacyjnych chorego</t>
  </si>
  <si>
    <t xml:space="preserve">Dwa uchwyty z przodu i z tyłu aparatu ułatwiające przesuwanie /obracanie urządzenia </t>
  </si>
  <si>
    <t>Szkolenie personelu</t>
  </si>
  <si>
    <t>Instrukcja obsługi w języku polskim</t>
  </si>
  <si>
    <t>Bezpłatne przeglądy w okresie gwarancji wg zalecenia producenta ( min co 24 miesiące)</t>
  </si>
  <si>
    <t xml:space="preserve">Beapłatna aktualizacja oprogramowania w trakcie całego okresu eksploatacji </t>
  </si>
  <si>
    <t>Adsorber pełnej krwi wskazany do stosowania w warunkach, w których poziomy cytokin, DAMPS i / lub PAMPS i / lub bilirubiny i / lub mioglobiny są podwyższone, składający się z wysoce biokompatybilnych, porowatych granulek polimerowych z licznymi porami na powierzchni. Całkowita powierzchnia adsorpcji jednego wkładu &gt; 40 000 m2. 
Adsorber pełnej krwi powinien bezpiecznie i łatwo zintegrować  się z obwodami krążenia pozaustrojowego, takimi jak terapia nerkozastępcza (CRRT), pozaustrojowe utlenowanie krwi (ECMO), CPB oraz jako urządzenie samodzielne. 
Wymagana szybkości przepływu krwi od 100 do 700 ml / min. Czas leczenia pojedynczym adsorberem: do 24 godzin przez maksymalnie 7 kolejnych dni. Produkt posiada certyfikat ISO i znak CE. Absorbuje substancje hydrofobowe do 55 kDa, nie aktywuje krzepnięcia i nie usuwa immunoglobulin ani czynników krzepnięcia.                                                                        W skład zestawu wchodzą: adsorber, konektory podłączeniowe do ciągłej terapii nerkozastępczej (Crrt), konektory z workiem do przepłukiwania adsorbera, spike adapter</t>
  </si>
  <si>
    <t xml:space="preserve">Pakiet 5. Filtry do usuwania cytokin, bilirubiny , mioglobiny </t>
  </si>
  <si>
    <t xml:space="preserve">Sterylny zestaw osłony na głowicę USG wraz z żelem. • Osłona na głowicę USG w rozmiarze 13 x 122  cm • Żel sterylny do USG  • Dwa rodzaje dwupunktowych mocowań osłony do głowicy • Sterylna serweta 40 x 40 cm </t>
  </si>
  <si>
    <t>Pakiet 7. Pomiar OCŻ</t>
  </si>
  <si>
    <t xml:space="preserve">Pakiet 8. Elektrody </t>
  </si>
  <si>
    <t>Pakiet 9. Elektrody BIS INVOS</t>
  </si>
  <si>
    <t xml:space="preserve">Pakiet 10. Elektrody ENTROPIA </t>
  </si>
  <si>
    <t xml:space="preserve">Elektroda do czasowej stymulacji serca. Dwubiegunowa. W rozmiarach 5, 6, 7  F. Konfiguracja z prostym lub zagiętym końcem typ J </t>
  </si>
  <si>
    <t xml:space="preserve">Pakiet 11. Elektrody - stymulacja endokawitarna </t>
  </si>
  <si>
    <t>Pakiet 12. Cewniki, sondy</t>
  </si>
  <si>
    <t>Pakiet 13. Filtry, rurki intubacyjne.</t>
  </si>
  <si>
    <t>Pakiet 14. Tracheostomia - akcesoria</t>
  </si>
  <si>
    <t xml:space="preserve">Pakiet 15. Dreny, łączniki </t>
  </si>
  <si>
    <t>Pakiet 16. Zestaw do przeskórnej tracheostomii i zestaw do punkcji opłucnej.</t>
  </si>
  <si>
    <t>Zestaw do punkcji opłucnej [osierdzia, otrzewnej] o składzie: igła Veressa; cewnik z poliuretanu, widoczny w Rtg; rozmiary 9Ch, 12 Ch 15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</si>
  <si>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Bezpieczny zestaw do punkcji opłucnej, osierdzia otrzewnej wyposazony w igłę Veressa, z cewnikiem PigTail i linią przedłużającą w rozmiarach 9Ch 12Ch</t>
  </si>
  <si>
    <t xml:space="preserve">Pakiet 17. Produkty anestezjologiczne na blok operacyjny - maski krtaniowe, zestawy do blokad ciągłych nerwów obwodowych </t>
  </si>
  <si>
    <t>Pakiet 18. Produkty anestezjologiczne na OIT (obwody oddechowe, godzinowa zbiórka moczu, systemy zamknięte, filtry oddechowe, wymiennik ciepła i wilgoci, przestrzenie martwe, wkłady do ogrzewacza płynów)</t>
  </si>
  <si>
    <t>Maska krtaniowa jednorazowego użytku z niskociśnieniowym mankietem powietrznym zwężającym się w kierunku dystalnym bez DEHP,BPA I lateksu. Wykonana z PCV. Maska o wyprofilowanej anatomicznie około 90st krzywiźnie z wbudowanym blokerem zgryzu . Kopuła maski o budowie chroniącej przed wklinowaniem nagłośni. Wzmocniona grzbietowa część mankietu. Maska wyposażona w kanał gastryczny. Ujście kanału gastrycznego w obrębie koniuszka maski krtaniowej w osi rurki oddechowej. Światło rurki oddechowej o przekroju okrągłym umożliwiającym intubację. Na rurce oddechowej znaczniki pełniące rolę wskaźnika położenia,oznaczenie rozmiaru, wagi pacjenta, objętości wypełnienia mankietu. 
Rozmiar maski kodowany kolorem mankietu i balonika kontrolnego z dodatkowym oznaczeniem numerycznym na baloniku kontrolnym oraz na rurce oddechowej. Rozmiary maski: 1:1,5:2:2,5:3:4:5:6</t>
  </si>
  <si>
    <t>System gromadzący i żelujący mocz zawierający drobnoustroje, antybiotyki, cytostatyki, sterydy, z zastawką antyzwrotną, zatyczką, uniwersalnym łącznikiem do kranika poprzecznego worka, regulowane podwieszenie, pojemność 2 l, biologicznie czysty.</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</si>
  <si>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 100 par w op.</t>
  </si>
  <si>
    <t>para</t>
  </si>
  <si>
    <t xml:space="preserve">Pakiet 19 . Produkty anestezjologiczne na OIT </t>
  </si>
  <si>
    <t>Pakiet 20. Czujniki i przetworniki.</t>
  </si>
  <si>
    <t xml:space="preserve">Pakiet 21. Przetworniki </t>
  </si>
  <si>
    <t>Pakiet 22. Układ oddechowy do respiratora Ivent VersaMed .</t>
  </si>
  <si>
    <t xml:space="preserve">Pakiet 23. Zestaw do termoregulacji pacjenta. </t>
  </si>
  <si>
    <t>Pakiet 24. Zawór biopsyjny i ssący do bronchoskopu.</t>
  </si>
  <si>
    <t>Pakiet 25. Pakiet do regionalnej anestezjii -  infiltracja, pompy elastomerowe</t>
  </si>
  <si>
    <t xml:space="preserve">Zestaw do infiltracji ran składający się z:
- cewnik do infiltracji ran: 19G x 425mm z otworami na pierwszych 75mm. Widoczny w USG i RTG. Pozbawiony jakichiwkiek metalowych elementów, celem możliwości wykonania badania w rezonansie magnetycznym(MRI).                                                                                                                                                                                                                                - rozrywalna igła wprowadzająca
- przezroczysty opatrunek 7cm x 8,5cm - Tegaderm 1633,                                                                                                                                                                                                                                                         - opatrunek mocujący cewnik - GRIP-LOK 9cm x 3,5cm  </t>
  </si>
  <si>
    <t xml:space="preserve">Pakiet 26  Systemy ogrzewania pacjenta i zapobiegania hipotermii. </t>
  </si>
  <si>
    <t xml:space="preserve">Pakiet 27 - Rury do paraPACKa, pas piersiowy do AutoPulse, zestaw do Belmont </t>
  </si>
  <si>
    <t>Pakiet 28- System wysokoprzepływowej  wentylacji pacjenta.</t>
  </si>
  <si>
    <t xml:space="preserve">Filtry powietrza do aparatu AIRVO2 </t>
  </si>
  <si>
    <t xml:space="preserve">Filtry do dezynfekcji aparatu AIRVO 2 </t>
  </si>
  <si>
    <t>Pakiet 29. Produkty anestezjologiczne na blok operacyjny i intensywną terapię (system zamknięty do odsysania z dróg oddechowych z akcesoriami, maski anestetyczne, rękojeści do laryngoskopu, łyżki, nebulizator do obwodu, rurki Guedela, rurki Wendla)</t>
  </si>
  <si>
    <t>Pakiet 30.  Kaniule permanentne do dializ</t>
  </si>
  <si>
    <t>Pakiet 6. Sprzęt do znieczuleń przewodowych i kaniulacji</t>
  </si>
  <si>
    <t xml:space="preserve">Zestaw do nadłonowego drenażu pęcherza moczowego. Cewnik wykonany z poliuretanu. W zestawie worek 2,0 l, zastawka antyrefluksowa i kranik odpływowy. Rozmiary 10Ch i 15 Ch. </t>
  </si>
  <si>
    <t>Zestaw typu PICC w skladzie : cewnik  wykonany technologią typu Endexo (polimer niewymywalny wmieszany w poliuretan), co powoduje, że materiał cewnika jest odporny na przyleganie skrzeplin do jego powierzchni. Cewnik 3Fr- jednoświatłowy, 4Fr- jednoświatłowy, 5Fr- jedno I dwuświatłowy, 6Fr – dwu I trzyświatłowy. W zestawie igła z końcówką echo tip 21 G / 7 cm, prowadnik nitinolowy 0,018’’/70 cm, rozszerzadło z rozrywalną koszulką, strzykawka 10 ml, obturator hydrofilny, skalpel, miarka, zatyczka do igły, plaster mocujący cewnik do skóry.</t>
  </si>
  <si>
    <t xml:space="preserve">Proszek pochodzenia roślinnego do użycia jako wchłanialny środek hemostatyczny, pomagający w tamowaniu krwawień podczas zabiegów chirurgicznych. Rozpylany, wchłanialny proszek hemostatyczny z utlenionej celulozy, 2g , do wyboru bez lub z aplikatorem 12 +/- 1 cm lub laparoskopowym, min 40 +/- 1 cm </t>
  </si>
  <si>
    <t xml:space="preserve">Pakiet 31.  Porty naczyniowe </t>
  </si>
  <si>
    <t xml:space="preserve">Cewnik obwodowy w rozmiarze  4F- 10cm, 15 cm, 20cm i 25 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</si>
  <si>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 xml:space="preserve">Cewnik obwodowy w rozmiarze  5 Fr - 15 cm, 20cm  zakładany metodą Seldingera o pojedynczym świetle z poliuretanu, zapewniający krótkotrwały lub średnioterminowy obwodowy dostęp żylny (do 29 dni). 
Skład zestawu:
1 x  cewnik poliuretanowy ze zintegrowaną linią przedłużającą i zaokrągloną końcówką
1 x  igła do nakłuwania 21G 
1x  prosty elastyczny prowadnik ze stali nierdzewnej 
1 x rozszerzacz
1 x naklejka z oznaczeniem rodzaju wkłucia i maksymalny przepływ  </t>
  </si>
  <si>
    <t>Łyżki jednorazowego użytku kompatybilne z wideolaryngoskopem McGrath sterylne w rozmiarze 1,2,3,4</t>
  </si>
  <si>
    <t>Pakiet 32. Filtry, linie do pomiaru kapnografii</t>
  </si>
  <si>
    <t xml:space="preserve">Pakiet 33  Kaniula Abbocath </t>
  </si>
  <si>
    <t xml:space="preserve">Pakiet 34.  Kaniula dializacyjna długoterminowa </t>
  </si>
  <si>
    <t xml:space="preserve">Pakiet 35. Prowadnica do trudnych intubacji  </t>
  </si>
  <si>
    <t xml:space="preserve">Pakiet 36. Obłożenia jałowe na OIT, Kardiochirurgię, Blok Operacyjny </t>
  </si>
  <si>
    <t>Zestaw do kaniulacji tetnicy. Cewniki  zakładane metodą Seldingera. Rozmiary                                                             18G/8cm z igłą S 1,3 x 50mm, prowadnica  40cm x 0,89mm.                                                                                                                          8G/16cm z igła S 1,3 x70mm, prowadnica 40cm x 0,89mm.                                                                                                                                                                          20G/8cm z igłą S 0,95x50mm, prowadnica  25cm x 0,64mm                                                                                                                                                            20G/16cm z igłą S 0,95x70mm , prowadnica  40cm x 0,64mm.  Zawór hemostatyczny, który podczas łączenia z drenami ciśnieniowymi otwiera się samodzielnie i zamyka automatycznie podczas odłączania. Jego wysoka szczelność pozwala na uniknięcie zwrotnego przepływu krwi, co umożliwia posługiwanie się produktem i nie wpływa na wyniki pomiarów ciśnienia.</t>
  </si>
  <si>
    <t xml:space="preserve">Pakiet 37.  Osłonki do bronchoskopu  </t>
  </si>
  <si>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 xml:space="preserve">Zestaw zawierający główną podstawową tacę oraz 100 tacek jednorazowych
</t>
    </r>
  </si>
  <si>
    <r>
      <rPr>
        <sz val="11"/>
        <color indexed="8"/>
        <rFont val="Arial"/>
        <family val="2"/>
      </rP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tacę na leki do anestezji regionalnej oraz 100 tacek jednorazowych</t>
    </r>
    <r>
      <rPr>
        <b/>
        <sz val="10"/>
        <color indexed="8"/>
        <rFont val="Arial"/>
        <family val="2"/>
      </rPr>
      <t xml:space="preserve"> </t>
    </r>
  </si>
  <si>
    <r>
      <t xml:space="preserve">Tace umożliwiające prawidłową i bezpieczną segregację leków anestezjologicznych używanych na salach operacyjnych i innych miejscach gdzie jest wykonywane znieczulenie pacjenta.   Tace składają się z podstawowej tacy która może być użyta minimum 100 razy i tacek jednorazowych przeźroczystych wkładanych do wnętrza podstawowej tacy. Tace  są zgodne z normą ISO 26825:2008 i są zgodne z zaleceniami:
-Royal Pharmaceutical Society
-Europejskie Towarzystwo Anestezjologiczne
Tace wykonane są w 80% z materiałów pochodzących z recyclingu, zużyte tace jednorazowe można poddać w 100% recyclingowi.                                                                                                                                      </t>
    </r>
    <r>
      <rPr>
        <b/>
        <sz val="11"/>
        <color indexed="8"/>
        <rFont val="Arial"/>
        <family val="2"/>
      </rPr>
      <t>Zestaw zawierający trzy tace : podstawową główną, na leki do anestezji regionalnej, na leki ratujące życie oraz 300 tac jednorazowych</t>
    </r>
  </si>
  <si>
    <t xml:space="preserve">
Kolorowe etykiety na leki anestezjologiczne wykonane z wysokiej jakości papieru pokryte klejem który umożliwi w trwały sposób oznaczyć leki znajdujące się w strzykawkach , ampułkostrzykawkach, ampułkach.
Etykiety są zgodne z normą ISO 26825:2008 i są zgodne z zaleceniami:
-Royal Pharmaceutical Society
-Europejskie Towarzystwo Anestezjologiczne
Etykiety są drukowane zgodnie z określonymi kolorami pantone ISO, czytelna czcionka i rozmiar etykiety pozwalają w prawidłowy sposób oznakować strzykawkę za pomocą wytrzymałego kleju.
Etykiety dostarczane są na dwóch rolkach po 500 sztuk.
Etykiety muszą być ułożone w przeźroczystym pudełku plastykowym zamykanym od góry, do pudełka ma wejść minimum 20 rolek po 500 szt. etykiet. Pudełka muszą być wyposażone w specjalne wypustki które umożliwią łączenie ze sobą kilku na raz bez konieczności używania jakichkolwiek narzędzi i bez stosowania kleju. Cena obejmuje oznaczenie 1000 sztuk naklejek </t>
  </si>
  <si>
    <t>Dwukanałowe silikonowe cewniki do hemofiltracji o średnicy 13,5 F  o długościach 28, 35 cm z przelotowym mandrynem w kanale żylnym  - w zestawach do implantacji</t>
  </si>
  <si>
    <t xml:space="preserve">Pakiet 39.  Cewniki do ciągłej terapii nerkozastępczej na OIT </t>
  </si>
  <si>
    <t xml:space="preserve">Pakiet 40.  Zestawy i kaniule do ECMO na OIT </t>
  </si>
  <si>
    <t xml:space="preserve">Oksygenator do procedury ECMO z drenami kompatybilny z posiadanym urządzeniem Cardiohelp: 
- zestaw gotowy do użytku składający się z oksygenatora z wymiennikiem ciepła z wbudowaną w oksygenator pompą centryfugalną ; 
- zestaw pokryty powłoką biokompatybilną; 
- głowica pompy centryfugalnej kompatybilna z napędem Cardiohelp; 
- wirnik głowicy bez łożyskowania mechanicznego. 
- zestaw wyposażony w akcesoria niezbędne do wypełniania i odpowietrzania układu; 
- minimalny czas użytkowania 30 dni; 
- wypełnienie oksygenatora 273ml; 
- wypełnienie całego zestawu maksymalnie 600ml; 
- przepływ od 0,5 -7 l/min; 
- długość linii min.200cm; 
- zintegrowane cewki do pomiaru saturacji, hemoglobiny i hematokrytu; 
- zintegrowane czujniki do pomiaru ciśnienia żylnego, tętniczego wewnętrznego temperatury żylnej i tętniczej; </t>
  </si>
  <si>
    <t>Kaniule aortalne obwodowe kompatybilne do zestawu ECMO (BE-PAS/PAL).  Powlekane. Zbrojone, wyposażone w otwory boczne dla lepszego przepływu krwi. wyposażone w znaczniki głębokości i prowadnice. Kaniule dostępne w rozmiarach: 13, 15, 17, 19, 21, 23 Fr, długość 15 i 23 cm z konektorem 3/8x3/8 cala oraz przyłączem typu Luer Lock (wybór rozmiaru zgodnie z potrzebami Zamawiającego) - czas użycia do 30 dni</t>
  </si>
  <si>
    <t>Kaniule żylne obwodowe kompatybilne do zestawu ECMO (BE-PVS/PVL)Powlekane. Zbrojone, wyposażone w znaczniki głębokości i prowadnicę. Kaniule dostępne w rozmiarach 19, 21, 23, 25, 29 Fr długość 38 i 55 cm z konektorem 3/8x3/8 cala (wybór rozmiaru zgodnie z potrzebami zamawiającego) - czas użycia do 30 dni</t>
  </si>
  <si>
    <t>Zestaw do wprowadzania kaniul. PIK 150 - zestaw do wprowadzania kaniul do ECMO (kaniule żylne)</t>
  </si>
  <si>
    <t xml:space="preserve">
Zestaw do wprowadzania kaniul. PIK 100 - zestaw do wprowadzania kaniul do ECMO (kaniule aortalne)</t>
  </si>
  <si>
    <t xml:space="preserve">Pakiet 41.  Mankiety przeciwzakrzepowe oraz dzierżawa kompresora na OIT </t>
  </si>
  <si>
    <t xml:space="preserve">Mankiet kończynowy ( udowy ), trójkomorowy, z łącznikiem trójświatłowym do prowadzenia terapii p/zakrzepowej, wykonany z materiału odpornego na rozdarcie, przebicie i zamoczenie, w rozmiarze S, M, L, kompatybilny z urządzeniem z poz. 2. </t>
  </si>
  <si>
    <t>Dzierżawa kompresora pneumatycznego sekwencyjnego ucisku kończyn. Aparat zapewniający auto,atyczną kontrolę sekwencyjnego, gradientowego i obwodowego ucisku kończyn dolnych, ucisk na podudzie i udo z zachowaniem predefiniowanego automatycznego gradientu ciśnień dolna część podudzia – 45 mmHg (± 5 mmHg).; łydka – 40 mmHg (± 5 mmHg).; udo – 30 mmHg (± 5 mmHg). Czas trwania cyklu kompresji – 10s (± 3 sekundy).                                                                                                                                                                          Równomierny ucisk na stopę z predefiniowanym ciśnieniem 130 mmHg (± 10 mmHg). Czas trwania cyklu kompresji – 6 sekund (± 2 sekundy).
Czas trwania przerw pomiędzy kompresjami regulowany automatycznie za pomocą systemu wykrywającego ponowne wypełnienie naczyń, umożliwiającego dostosowanie częstotliwości kompresji do fizjologii pacjenta, automatyczna rekalkulacja czasu trwania przerw – co 25 minut (± 5 minut).
Bateria – akumulator litowo-jonowy, czas działania min. 6 godzin na naładowanym całkowicie akumulatorze.</t>
  </si>
  <si>
    <t xml:space="preserve">miesiąc </t>
  </si>
  <si>
    <t>szt.(para)</t>
  </si>
  <si>
    <t xml:space="preserve">Pakiet 38.  Tace i naklejki na leki anestezjologiczne na Blok Operacyjny , Intensywną Terapię, Intensywną Terapię Kardiochirurgiczną </t>
  </si>
  <si>
    <t xml:space="preserve">Dzierżawa aparatu do TPE i CRRT, spełniającego poniższe warunki graniczne i kompatybilny z aparatami posiadanymi przez zamawiającego tj. aparatem Multifiltrate Ci-Ca </t>
  </si>
  <si>
    <t>Gwarancja przez cały okres trwania umowy</t>
  </si>
  <si>
    <t>43.</t>
  </si>
  <si>
    <t>44.</t>
  </si>
  <si>
    <r>
      <t>Kaniula donosowa dla dorosłych do tlenoterapii wysokimi przepływami przystosowana do współpracy z układem oddechowym serii</t>
    </r>
    <r>
      <rPr>
        <sz val="10"/>
        <color indexed="10"/>
        <rFont val="Arial1"/>
        <family val="0"/>
      </rPr>
      <t xml:space="preserve"> 900PT561</t>
    </r>
    <r>
      <rPr>
        <sz val="10"/>
        <rFont val="Arial1"/>
        <family val="0"/>
      </rPr>
      <t xml:space="preserve"> firmy Fischer&amp;Paykel</t>
    </r>
  </si>
  <si>
    <r>
      <t>System dla dorosłych do tlenoterapii wysokimi przepływami pacjentów z tracheostomią  przystosowana do współpracy z układem oddechowym serii</t>
    </r>
    <r>
      <rPr>
        <sz val="10"/>
        <color indexed="10"/>
        <rFont val="Arial1"/>
        <family val="0"/>
      </rPr>
      <t xml:space="preserve"> 900PT561</t>
    </r>
    <r>
      <rPr>
        <sz val="10"/>
        <rFont val="Arial1"/>
        <family val="0"/>
      </rPr>
      <t xml:space="preserve"> firmy Fischer&amp;Paykel</t>
    </r>
  </si>
  <si>
    <t>op.
(po 10 szt.)</t>
  </si>
  <si>
    <t>op.
(po 20 szt.)</t>
  </si>
  <si>
    <t>op.
(2 szt.)</t>
  </si>
  <si>
    <t>zestaw
po 2 szt</t>
  </si>
  <si>
    <t xml:space="preserve">Elektrody do defibrylacji, kardiowersji, monitorowania, stymulacji przezskórnej typu COMBO kompatybilne z defibrylatorem ZOLL  warstwa przewodząca styku wykonana na bazie Ag/AgCl , zintegrowane odprowadzenia długości 120 cm pozwalają na jeszcze wygodniejsze użytkowanie produktu  </t>
  </si>
  <si>
    <r>
      <t xml:space="preserve">Użyczenie jednego monitora BIS na czas trwania umowy z pełna gwarancją obejmującą bezpłatne przeglądy 
</t>
    </r>
    <r>
      <rPr>
        <sz val="9"/>
        <color indexed="10"/>
        <rFont val="Arial1"/>
        <family val="0"/>
      </rPr>
      <t>Uwaga! Wartość początkową użyczanego sprzętu należy wpisać w zmodyfikowany formularz cenowy</t>
    </r>
  </si>
  <si>
    <r>
      <t xml:space="preserve">Użyczenie 1 szt monitora do pomiaru CO2 oraz SPO2 na czas trwania umowy z pełną gwarancją obejmującą bezpłatne przeglądy 
</t>
    </r>
    <r>
      <rPr>
        <sz val="9"/>
        <color indexed="10"/>
        <rFont val="Arial1"/>
        <family val="0"/>
      </rPr>
      <t>Uwaga! Wartośc początkową użycznego sprzętu należy wpisać w zmodyfikowany formularz cenowy.</t>
    </r>
  </si>
  <si>
    <t>op. 
(po 20 szt.)</t>
  </si>
  <si>
    <t>Łączna cena pakietu, poz. 1,2</t>
  </si>
  <si>
    <t>Łączna cena pakietu, poz. 1-8</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</si>
</sst>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 #,##0_)\ _z_ł_ ;_ * \(#,##0\)\ _z_ł_ ;_ * &quot;-&quot;_)\ _z_ł_ ;_ @_ "/>
    <numFmt numFmtId="173" formatCode="_ * #,##0.00_)\ _z_ł_ ;_ * \(#,##0.00\)\ _z_ł_ ;_ * &quot;-&quot;??_)\ _z_ł_ ;_ @_ "/>
    <numFmt numFmtId="174" formatCode="_-* #,##0\ _z_ł_-;\-* #,##0\ _z_ł_-;_-* &quot;-&quot;\ _z_ł_-;_-@_-"/>
    <numFmt numFmtId="175" formatCode="_-* #,##0.00\ _z_ł_-;\-* #,##0.00\ _z_ł_-;_-* &quot;-&quot;??\ _z_ł_-;_-@_-"/>
    <numFmt numFmtId="176" formatCode="#,##0.00\ _z_ł"/>
    <numFmt numFmtId="177" formatCode="[&lt;=9999999]###\-##\-##;\(###\)\ ###\-##\-##"/>
    <numFmt numFmtId="178" formatCode="[&lt;=9999999]###\-##\-##;0,###,###,###"/>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
    <numFmt numFmtId="184" formatCode="#,##0.00\ &quot;zł&quot;"/>
    <numFmt numFmtId="185" formatCode="#,##0.00_ ;\-#,##0.00\ "/>
    <numFmt numFmtId="186" formatCode="_-* #,##0.00\ [$€-1]_-;\-* #,##0.00\ [$€-1]_-;_-* &quot;-&quot;??\ [$€-1]_-;_-@_-"/>
    <numFmt numFmtId="187" formatCode="[$-415]d\ mmmm\ yyyy"/>
    <numFmt numFmtId="188" formatCode="\ #,##0.00&quot; zł &quot;;\-#,##0.00&quot; zł &quot;;&quot; -&quot;#&quot; zł &quot;;@\ "/>
    <numFmt numFmtId="189" formatCode="#,##0&quot; zł&quot;;[Red]\-#,##0&quot; zł&quot;"/>
    <numFmt numFmtId="190" formatCode="0.000"/>
    <numFmt numFmtId="191" formatCode="0.0"/>
    <numFmt numFmtId="192" formatCode="0.0000"/>
    <numFmt numFmtId="193" formatCode="#&quot;.&quot;"/>
    <numFmt numFmtId="194" formatCode="&quot; &quot;* #,##0.00&quot; zł &quot;;&quot;-&quot;* #,##0.00&quot; zł &quot;;&quot; &quot;* &quot;-&quot;??&quot; zł &quot;"/>
    <numFmt numFmtId="195" formatCode="#,##0.00\ [$zł-415];[Red]\-#,##0.00\ [$zł-415]"/>
    <numFmt numFmtId="196" formatCode="_-* #,##0.00\ [$zł-415]_-;\-* #,##0.00\ [$zł-415]_-;_-* &quot;-&quot;??\ [$zł-415]_-;_-@_-"/>
    <numFmt numFmtId="197" formatCode="#,##0.0\ &quot;zł&quot;;[Red]\-#,##0.0\ &quot;zł&quot;"/>
    <numFmt numFmtId="198" formatCode="[$-415]dddd\,\ d\ mmmm\ yyyy"/>
    <numFmt numFmtId="199" formatCode="_-* #,##0.000\ &quot;zł&quot;_-;\-* #,##0.000\ &quot;zł&quot;_-;_-* &quot;-&quot;???\ &quot;zł&quot;_-;_-@_-"/>
  </numFmts>
  <fonts count="105">
    <font>
      <sz val="10"/>
      <name val="Arial CE"/>
      <family val="0"/>
    </font>
    <font>
      <sz val="10"/>
      <name val="Arial"/>
      <family val="2"/>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1"/>
      <family val="0"/>
    </font>
    <font>
      <sz val="10"/>
      <color indexed="8"/>
      <name val="Arial CE"/>
      <family val="0"/>
    </font>
    <font>
      <sz val="10"/>
      <color indexed="8"/>
      <name val="Arial"/>
      <family val="2"/>
    </font>
    <font>
      <b/>
      <sz val="10"/>
      <color indexed="8"/>
      <name val="Arial CE"/>
      <family val="0"/>
    </font>
    <font>
      <sz val="10"/>
      <color indexed="14"/>
      <name val="Arial"/>
      <family val="2"/>
    </font>
    <font>
      <b/>
      <sz val="10"/>
      <color indexed="8"/>
      <name val="Arial"/>
      <family val="2"/>
    </font>
    <font>
      <i/>
      <sz val="10"/>
      <color indexed="8"/>
      <name val="Arial"/>
      <family val="2"/>
    </font>
    <font>
      <i/>
      <sz val="9"/>
      <color indexed="8"/>
      <name val="Arial"/>
      <family val="2"/>
    </font>
    <font>
      <b/>
      <sz val="11"/>
      <color indexed="8"/>
      <name val="Arial"/>
      <family val="2"/>
    </font>
    <font>
      <sz val="8"/>
      <name val="Arial"/>
      <family val="2"/>
    </font>
    <font>
      <vertAlign val="superscript"/>
      <sz val="10"/>
      <name val="Arial"/>
      <family val="2"/>
    </font>
    <font>
      <b/>
      <sz val="9"/>
      <name val="Arial1"/>
      <family val="0"/>
    </font>
    <font>
      <b/>
      <sz val="9"/>
      <color indexed="8"/>
      <name val="Arial1"/>
      <family val="0"/>
    </font>
    <font>
      <sz val="9"/>
      <color indexed="8"/>
      <name val="Arial"/>
      <family val="2"/>
    </font>
    <font>
      <sz val="8"/>
      <name val="Times New Roman"/>
      <family val="1"/>
    </font>
    <font>
      <sz val="11"/>
      <name val="Times New Roman"/>
      <family val="1"/>
    </font>
    <font>
      <sz val="11"/>
      <color indexed="8"/>
      <name val="Arial"/>
      <family val="2"/>
    </font>
    <font>
      <sz val="12"/>
      <name val="Arial"/>
      <family val="2"/>
    </font>
    <font>
      <sz val="10"/>
      <color indexed="10"/>
      <name val="Arial1"/>
      <family val="0"/>
    </font>
    <font>
      <sz val="9"/>
      <color indexed="10"/>
      <name val="Arial1"/>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0"/>
      <name val="Calibri"/>
      <family val="2"/>
    </font>
    <font>
      <sz val="11"/>
      <name val="Calibri"/>
      <family val="2"/>
    </font>
    <font>
      <i/>
      <sz val="11"/>
      <name val="Calibri"/>
      <family val="2"/>
    </font>
    <font>
      <sz val="8"/>
      <color indexed="8"/>
      <name val="Arial"/>
      <family val="2"/>
    </font>
    <font>
      <b/>
      <sz val="10"/>
      <name val="Calibri"/>
      <family val="2"/>
    </font>
    <font>
      <sz val="10"/>
      <color indexed="8"/>
      <name val="Czcionka tekstu podstawowego"/>
      <family val="0"/>
    </font>
    <font>
      <b/>
      <sz val="9"/>
      <name val="Calibri"/>
      <family val="2"/>
    </font>
    <font>
      <i/>
      <sz val="9"/>
      <name val="Calibri"/>
      <family val="2"/>
    </font>
    <font>
      <sz val="9"/>
      <name val="Calibri"/>
      <family val="2"/>
    </font>
    <font>
      <sz val="10"/>
      <color indexed="55"/>
      <name val="Calibri"/>
      <family val="2"/>
    </font>
    <font>
      <sz val="8"/>
      <name val="Calibri"/>
      <family val="2"/>
    </font>
    <font>
      <sz val="12"/>
      <color indexed="8"/>
      <name val="Arial"/>
      <family val="2"/>
    </font>
    <font>
      <sz val="11"/>
      <color indexed="10"/>
      <name val="Arial"/>
      <family val="2"/>
    </font>
    <font>
      <sz val="10"/>
      <color indexed="10"/>
      <name val="Arial"/>
      <family val="2"/>
    </font>
    <font>
      <sz val="11"/>
      <color indexed="30"/>
      <name val="Arial"/>
      <family val="2"/>
    </font>
    <font>
      <sz val="10"/>
      <color indexed="30"/>
      <name val="Arial"/>
      <family val="2"/>
    </font>
    <font>
      <b/>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Calibri"/>
      <family val="2"/>
    </font>
    <font>
      <sz val="10"/>
      <color theme="1"/>
      <name val="Arial"/>
      <family val="2"/>
    </font>
    <font>
      <sz val="8"/>
      <color rgb="FF000000"/>
      <name val="Arial"/>
      <family val="2"/>
    </font>
    <font>
      <sz val="10"/>
      <color theme="1"/>
      <name val="Czcionka tekstu podstawowego"/>
      <family val="0"/>
    </font>
    <font>
      <sz val="11"/>
      <color theme="1"/>
      <name val="Arial"/>
      <family val="2"/>
    </font>
    <font>
      <sz val="9"/>
      <color theme="1"/>
      <name val="Arial1"/>
      <family val="0"/>
    </font>
    <font>
      <sz val="11"/>
      <color rgb="FF000000"/>
      <name val="Arial"/>
      <family val="2"/>
    </font>
    <font>
      <sz val="10"/>
      <color rgb="FF000000"/>
      <name val="Arial"/>
      <family val="2"/>
    </font>
    <font>
      <sz val="12"/>
      <color rgb="FF000000"/>
      <name val="Arial"/>
      <family val="2"/>
    </font>
    <font>
      <sz val="11"/>
      <color rgb="FFFF0000"/>
      <name val="Arial"/>
      <family val="2"/>
    </font>
    <font>
      <sz val="10"/>
      <color rgb="FFFF0000"/>
      <name val="Arial"/>
      <family val="2"/>
    </font>
    <font>
      <sz val="9"/>
      <color rgb="FFFF0000"/>
      <name val="Arial1"/>
      <family val="0"/>
    </font>
    <font>
      <sz val="11"/>
      <color rgb="FF0070C0"/>
      <name val="Arial"/>
      <family val="2"/>
    </font>
    <font>
      <sz val="10"/>
      <color rgb="FF0070C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10"/>
      </left>
      <right style="thin">
        <color indexed="10"/>
      </right>
      <top style="thin">
        <color indexed="10"/>
      </top>
      <bottom style="thin">
        <color indexed="8"/>
      </bottom>
    </border>
    <border>
      <left style="thin"/>
      <right style="thin"/>
      <top style="medium"/>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right style="medium"/>
      <top>
        <color indexed="63"/>
      </top>
      <bottom style="medium"/>
    </border>
    <border>
      <left style="thin">
        <color indexed="63"/>
      </left>
      <right style="thin">
        <color indexed="63"/>
      </right>
      <top style="thin">
        <color indexed="63"/>
      </top>
      <bottom>
        <color indexed="63"/>
      </botto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color indexed="63"/>
      </right>
      <top>
        <color indexed="63"/>
      </top>
      <bottom style="medium"/>
    </border>
    <border>
      <left>
        <color indexed="63"/>
      </left>
      <right style="medium"/>
      <top>
        <color indexed="63"/>
      </top>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1" applyNumberFormat="0" applyAlignment="0" applyProtection="0"/>
    <xf numFmtId="0" fontId="76" fillId="26" borderId="2" applyNumberFormat="0" applyAlignment="0" applyProtection="0"/>
    <xf numFmtId="0" fontId="15" fillId="0" borderId="0" applyNumberFormat="0" applyFill="0" applyBorder="0" applyAlignment="0" applyProtection="0"/>
    <xf numFmtId="0" fontId="77" fillId="27"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78" fillId="0" borderId="3" applyNumberFormat="0" applyFill="0" applyAlignment="0" applyProtection="0"/>
    <xf numFmtId="0" fontId="79" fillId="28"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0">
      <alignment/>
      <protection/>
    </xf>
    <xf numFmtId="0" fontId="0"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85" fillId="26" borderId="1" applyNumberFormat="0" applyAlignment="0" applyProtection="0"/>
    <xf numFmtId="0" fontId="2" fillId="0" borderId="0" applyNumberForma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0" fontId="84" fillId="0" borderId="0">
      <alignment/>
      <protection/>
    </xf>
    <xf numFmtId="0" fontId="19" fillId="0" borderId="0" applyNumberFormat="0" applyFill="0" applyBorder="0" applyProtection="0">
      <alignment/>
    </xf>
    <xf numFmtId="0" fontId="86"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8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0" fillId="31" borderId="0" applyNumberFormat="0" applyBorder="0" applyAlignment="0" applyProtection="0"/>
  </cellStyleXfs>
  <cellXfs count="411">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60" applyFont="1" applyBorder="1" applyAlignment="1">
      <alignment horizontal="left" vertical="center" wrapText="1"/>
      <protection/>
    </xf>
    <xf numFmtId="0" fontId="1" fillId="0" borderId="0" xfId="0" applyNumberFormat="1" applyFont="1" applyBorder="1" applyAlignment="1">
      <alignment horizontal="center" vertical="center"/>
    </xf>
    <xf numFmtId="0" fontId="4" fillId="32" borderId="10" xfId="59" applyFont="1" applyFill="1" applyBorder="1" applyAlignment="1">
      <alignment vertical="center"/>
      <protection/>
    </xf>
    <xf numFmtId="44" fontId="3" fillId="32" borderId="11" xfId="59" applyNumberFormat="1" applyFont="1" applyFill="1" applyBorder="1" applyAlignment="1">
      <alignment vertical="center"/>
      <protection/>
    </xf>
    <xf numFmtId="0" fontId="1" fillId="0" borderId="0" xfId="61" applyAlignment="1">
      <alignment horizontal="center" vertical="center"/>
      <protection/>
    </xf>
    <xf numFmtId="0" fontId="1" fillId="0" borderId="0" xfId="61" applyAlignment="1">
      <alignment vertical="center"/>
      <protection/>
    </xf>
    <xf numFmtId="0" fontId="3" fillId="0" borderId="11" xfId="61" applyFont="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1" fillId="0" borderId="0" xfId="61" applyFont="1" applyBorder="1" applyAlignment="1">
      <alignment vertical="center"/>
      <protection/>
    </xf>
    <xf numFmtId="0" fontId="1" fillId="0" borderId="11" xfId="61" applyFont="1" applyBorder="1" applyAlignment="1">
      <alignment horizontal="center" vertical="center"/>
      <protection/>
    </xf>
    <xf numFmtId="0" fontId="1" fillId="4" borderId="11" xfId="61" applyFont="1" applyFill="1" applyBorder="1" applyAlignment="1">
      <alignment horizontal="center" vertical="center"/>
      <protection/>
    </xf>
    <xf numFmtId="0" fontId="6" fillId="0" borderId="0" xfId="61" applyFont="1" applyAlignment="1">
      <alignment vertical="center"/>
      <protection/>
    </xf>
    <xf numFmtId="0" fontId="5" fillId="0" borderId="0" xfId="61" applyFont="1" applyBorder="1" applyAlignment="1">
      <alignment horizontal="center" vertical="center" wrapText="1"/>
      <protection/>
    </xf>
    <xf numFmtId="0" fontId="8" fillId="0" borderId="0" xfId="61" applyFont="1" applyAlignment="1">
      <alignment horizontal="center" vertical="center"/>
      <protection/>
    </xf>
    <xf numFmtId="0" fontId="6" fillId="0" borderId="0" xfId="61" applyFont="1" applyBorder="1" applyAlignment="1">
      <alignment vertical="center"/>
      <protection/>
    </xf>
    <xf numFmtId="0" fontId="6" fillId="0" borderId="0" xfId="61" applyFont="1" applyAlignment="1">
      <alignment horizontal="center" vertical="center"/>
      <protection/>
    </xf>
    <xf numFmtId="0" fontId="9" fillId="0" borderId="0" xfId="61" applyFont="1" applyBorder="1" applyAlignment="1">
      <alignment horizontal="left" vertical="center"/>
      <protection/>
    </xf>
    <xf numFmtId="0" fontId="6" fillId="0" borderId="0" xfId="61" applyFont="1" applyBorder="1" applyAlignment="1">
      <alignment horizontal="left" vertical="center"/>
      <protection/>
    </xf>
    <xf numFmtId="0" fontId="6" fillId="0" borderId="0" xfId="61" applyFont="1" applyFill="1" applyBorder="1" applyAlignment="1">
      <alignment horizontal="left" vertical="center"/>
      <protection/>
    </xf>
    <xf numFmtId="0" fontId="1" fillId="0" borderId="0" xfId="61" applyBorder="1" applyAlignment="1">
      <alignment horizontal="center" vertical="center"/>
      <protection/>
    </xf>
    <xf numFmtId="0" fontId="10" fillId="0" borderId="0" xfId="0" applyFont="1" applyAlignment="1">
      <alignment/>
    </xf>
    <xf numFmtId="0" fontId="1" fillId="0" borderId="0" xfId="61" applyFont="1" applyAlignment="1">
      <alignment horizontal="center" vertical="center"/>
      <protection/>
    </xf>
    <xf numFmtId="0" fontId="11" fillId="0" borderId="0" xfId="0" applyFont="1" applyAlignment="1">
      <alignment/>
    </xf>
    <xf numFmtId="0" fontId="12" fillId="0" borderId="12" xfId="57" applyFont="1" applyBorder="1" applyAlignment="1" quotePrefix="1">
      <alignment horizontal="center" vertical="center" wrapText="1"/>
      <protection/>
    </xf>
    <xf numFmtId="0" fontId="12" fillId="0" borderId="13" xfId="55" applyFont="1" applyBorder="1" applyAlignment="1" quotePrefix="1">
      <alignment horizontal="center" vertical="center" wrapText="1"/>
      <protection/>
    </xf>
    <xf numFmtId="0" fontId="12" fillId="0" borderId="11" xfId="63" applyFont="1" applyFill="1" applyBorder="1" applyAlignment="1" quotePrefix="1">
      <alignment horizontal="center" vertical="center" wrapText="1"/>
      <protection/>
    </xf>
    <xf numFmtId="0" fontId="12" fillId="0" borderId="14" xfId="61" applyFont="1" applyBorder="1" applyAlignment="1" quotePrefix="1">
      <alignment horizontal="center" vertical="center" wrapText="1"/>
      <protection/>
    </xf>
    <xf numFmtId="0" fontId="12" fillId="0" borderId="15" xfId="61" applyFont="1" applyBorder="1" applyAlignment="1" quotePrefix="1">
      <alignment horizontal="center" vertical="center" wrapText="1"/>
      <protection/>
    </xf>
    <xf numFmtId="0" fontId="12" fillId="0" borderId="12" xfId="61" applyFont="1" applyBorder="1" applyAlignment="1" quotePrefix="1">
      <alignment horizontal="center" vertical="center" wrapText="1"/>
      <protection/>
    </xf>
    <xf numFmtId="0" fontId="12" fillId="0" borderId="16" xfId="61" applyFont="1" applyBorder="1" applyAlignment="1" quotePrefix="1">
      <alignment horizontal="center" vertical="center" wrapText="1"/>
      <protection/>
    </xf>
    <xf numFmtId="0" fontId="1" fillId="0" borderId="0" xfId="60" applyAlignment="1">
      <alignment wrapText="1"/>
      <protection/>
    </xf>
    <xf numFmtId="0" fontId="0" fillId="0" borderId="0" xfId="0" applyAlignment="1">
      <alignment/>
    </xf>
    <xf numFmtId="183" fontId="6" fillId="0" borderId="0" xfId="61" applyNumberFormat="1" applyFont="1" applyBorder="1" applyAlignment="1">
      <alignment horizontal="center" vertical="center" wrapText="1"/>
      <protection/>
    </xf>
    <xf numFmtId="0" fontId="1" fillId="0" borderId="0" xfId="61" applyFont="1" applyBorder="1" applyAlignment="1">
      <alignment horizontal="left" vertical="center" wrapText="1"/>
      <protection/>
    </xf>
    <xf numFmtId="0" fontId="1" fillId="0" borderId="0" xfId="61" applyBorder="1" applyAlignment="1">
      <alignment horizontal="left" vertical="center" wrapText="1"/>
      <protection/>
    </xf>
    <xf numFmtId="0" fontId="6" fillId="0" borderId="0" xfId="61" applyFont="1" applyBorder="1" applyAlignment="1">
      <alignment horizontal="center" vertical="center" wrapText="1"/>
      <protection/>
    </xf>
    <xf numFmtId="0" fontId="7" fillId="33" borderId="0" xfId="0" applyFont="1" applyFill="1" applyBorder="1" applyAlignment="1">
      <alignment horizontal="center" vertical="center" wrapText="1"/>
    </xf>
    <xf numFmtId="0" fontId="6" fillId="33" borderId="0" xfId="61" applyFont="1" applyFill="1" applyBorder="1" applyAlignment="1">
      <alignment horizontal="center" vertical="center" wrapText="1"/>
      <protection/>
    </xf>
    <xf numFmtId="0" fontId="13" fillId="0" borderId="0" xfId="65" applyFont="1" applyAlignment="1">
      <alignment horizontal="left" vertical="center" wrapText="1"/>
      <protection/>
    </xf>
    <xf numFmtId="44" fontId="1" fillId="4" borderId="11" xfId="79" applyNumberFormat="1" applyFont="1" applyFill="1" applyBorder="1" applyAlignment="1">
      <alignment horizontal="center" vertical="center"/>
    </xf>
    <xf numFmtId="44" fontId="1" fillId="4" borderId="11" xfId="79" applyNumberFormat="1" applyFont="1" applyFill="1" applyBorder="1" applyAlignment="1">
      <alignment horizontal="right" vertical="center"/>
    </xf>
    <xf numFmtId="0" fontId="14" fillId="0" borderId="11" xfId="0" applyFont="1" applyBorder="1" applyAlignment="1">
      <alignment horizontal="left" vertical="center" wrapText="1"/>
    </xf>
    <xf numFmtId="0" fontId="14" fillId="0" borderId="11" xfId="65" applyNumberFormat="1" applyFont="1" applyFill="1" applyBorder="1" applyAlignment="1">
      <alignment horizontal="center" vertical="center" wrapText="1"/>
      <protection/>
    </xf>
    <xf numFmtId="44" fontId="3" fillId="32" borderId="0" xfId="59" applyNumberFormat="1" applyFont="1" applyFill="1" applyBorder="1" applyAlignment="1">
      <alignment vertical="center"/>
      <protection/>
    </xf>
    <xf numFmtId="1" fontId="1" fillId="4" borderId="11" xfId="79" applyNumberFormat="1" applyFont="1" applyFill="1" applyBorder="1" applyAlignment="1">
      <alignment horizontal="center" vertical="center"/>
    </xf>
    <xf numFmtId="0" fontId="12" fillId="0" borderId="11" xfId="61" applyFont="1" applyBorder="1" applyAlignment="1" quotePrefix="1">
      <alignment horizontal="center" vertical="center" wrapText="1"/>
      <protection/>
    </xf>
    <xf numFmtId="2" fontId="5" fillId="0" borderId="11" xfId="0" applyNumberFormat="1" applyFont="1" applyFill="1" applyBorder="1" applyAlignment="1">
      <alignment horizontal="center" vertical="center" wrapText="1"/>
    </xf>
    <xf numFmtId="0" fontId="12" fillId="0" borderId="11" xfId="57" applyFont="1" applyBorder="1" applyAlignment="1" quotePrefix="1">
      <alignment horizontal="center" vertical="center" wrapText="1"/>
      <protection/>
    </xf>
    <xf numFmtId="0" fontId="12" fillId="34" borderId="11" xfId="57" applyFont="1" applyFill="1" applyBorder="1" applyAlignment="1" quotePrefix="1">
      <alignment horizontal="center" vertical="center" wrapText="1"/>
      <protection/>
    </xf>
    <xf numFmtId="44" fontId="14" fillId="35" borderId="11" xfId="79" applyFont="1" applyFill="1" applyBorder="1" applyAlignment="1">
      <alignment horizontal="center" vertical="center" wrapText="1"/>
    </xf>
    <xf numFmtId="2" fontId="1" fillId="35" borderId="11" xfId="61" applyNumberFormat="1" applyFont="1" applyFill="1" applyBorder="1" applyAlignment="1">
      <alignment horizontal="center" vertical="center"/>
      <protection/>
    </xf>
    <xf numFmtId="0" fontId="12" fillId="0" borderId="15" xfId="57" applyFont="1" applyBorder="1" applyAlignment="1" quotePrefix="1">
      <alignment horizontal="center" vertical="center" wrapText="1"/>
      <protection/>
    </xf>
    <xf numFmtId="0" fontId="4" fillId="32" borderId="0" xfId="59" applyFont="1" applyFill="1" applyBorder="1" applyAlignment="1">
      <alignment vertical="center"/>
      <protection/>
    </xf>
    <xf numFmtId="0" fontId="3" fillId="32" borderId="0" xfId="59" applyFont="1" applyFill="1" applyBorder="1" applyAlignment="1">
      <alignment horizontal="center" vertical="center"/>
      <protection/>
    </xf>
    <xf numFmtId="44" fontId="3" fillId="32" borderId="17" xfId="59" applyNumberFormat="1" applyFont="1" applyFill="1" applyBorder="1" applyAlignment="1">
      <alignment vertical="center"/>
      <protection/>
    </xf>
    <xf numFmtId="0" fontId="14" fillId="0" borderId="11" xfId="65" applyNumberFormat="1" applyFont="1" applyFill="1" applyBorder="1" applyAlignment="1">
      <alignment horizontal="left" vertical="center" wrapText="1"/>
      <protection/>
    </xf>
    <xf numFmtId="2" fontId="17" fillId="0" borderId="18" xfId="41" applyNumberFormat="1" applyFont="1" applyBorder="1" applyAlignment="1">
      <alignment horizontal="left" vertical="center" wrapText="1"/>
    </xf>
    <xf numFmtId="1" fontId="17" fillId="0" borderId="18" xfId="41" applyNumberFormat="1" applyFont="1" applyBorder="1" applyAlignment="1">
      <alignment horizontal="center" vertical="center" wrapText="1"/>
    </xf>
    <xf numFmtId="0" fontId="1" fillId="0" borderId="11" xfId="61" applyFont="1" applyBorder="1" applyAlignment="1">
      <alignment horizontal="left" vertical="center" wrapText="1"/>
      <protection/>
    </xf>
    <xf numFmtId="0" fontId="14" fillId="0" borderId="19" xfId="0" applyFont="1" applyBorder="1" applyAlignment="1">
      <alignment horizontal="left" vertical="center" wrapText="1"/>
    </xf>
    <xf numFmtId="1" fontId="14" fillId="0" borderId="20" xfId="65" applyNumberFormat="1" applyFont="1" applyFill="1" applyBorder="1" applyAlignment="1">
      <alignment horizontal="center" vertical="center" wrapText="1"/>
      <protection/>
    </xf>
    <xf numFmtId="2" fontId="17" fillId="0" borderId="11" xfId="41" applyNumberFormat="1" applyFont="1" applyBorder="1" applyAlignment="1">
      <alignment horizontal="left" vertical="center" wrapText="1"/>
    </xf>
    <xf numFmtId="2" fontId="17" fillId="36" borderId="11" xfId="41" applyNumberFormat="1" applyFont="1" applyFill="1" applyBorder="1" applyAlignment="1">
      <alignment horizontal="left" vertical="center" wrapText="1"/>
    </xf>
    <xf numFmtId="2" fontId="16" fillId="0" borderId="11" xfId="41" applyNumberFormat="1" applyFont="1" applyBorder="1" applyAlignment="1">
      <alignment horizontal="left" vertical="center" wrapText="1"/>
    </xf>
    <xf numFmtId="0" fontId="14" fillId="0" borderId="19" xfId="65" applyNumberFormat="1" applyFont="1" applyFill="1" applyBorder="1" applyAlignment="1">
      <alignment horizontal="left" vertical="center" wrapText="1"/>
      <protection/>
    </xf>
    <xf numFmtId="0" fontId="1" fillId="0" borderId="20" xfId="61" applyFont="1" applyBorder="1" applyAlignment="1">
      <alignment horizontal="center" vertical="center"/>
      <protection/>
    </xf>
    <xf numFmtId="0" fontId="17" fillId="36" borderId="11" xfId="41" applyNumberFormat="1" applyFont="1" applyFill="1" applyBorder="1" applyAlignment="1">
      <alignment horizontal="center" vertical="center" wrapText="1"/>
    </xf>
    <xf numFmtId="0" fontId="17" fillId="0" borderId="11" xfId="41" applyNumberFormat="1" applyFont="1" applyBorder="1" applyAlignment="1">
      <alignment horizontal="left" vertical="center" wrapText="1"/>
    </xf>
    <xf numFmtId="0" fontId="14" fillId="0" borderId="20" xfId="65" applyNumberFormat="1" applyFont="1" applyFill="1" applyBorder="1" applyAlignment="1">
      <alignment horizontal="center" vertical="center" wrapText="1"/>
      <protection/>
    </xf>
    <xf numFmtId="2" fontId="16" fillId="36" borderId="11" xfId="41" applyNumberFormat="1" applyFont="1" applyFill="1" applyBorder="1" applyAlignment="1">
      <alignment horizontal="left" vertical="center" wrapText="1"/>
    </xf>
    <xf numFmtId="2" fontId="18" fillId="36" borderId="11" xfId="41" applyNumberFormat="1" applyFont="1" applyFill="1" applyBorder="1" applyAlignment="1">
      <alignment horizontal="left" vertical="center" wrapText="1"/>
    </xf>
    <xf numFmtId="2" fontId="16" fillId="36" borderId="11" xfId="41" applyNumberFormat="1" applyFont="1" applyFill="1" applyBorder="1" applyAlignment="1">
      <alignment wrapText="1"/>
    </xf>
    <xf numFmtId="0" fontId="15" fillId="0" borderId="11" xfId="41" applyFont="1" applyBorder="1" applyAlignment="1">
      <alignment vertical="center" wrapText="1"/>
    </xf>
    <xf numFmtId="2" fontId="15" fillId="0" borderId="11" xfId="41" applyNumberFormat="1" applyFont="1" applyBorder="1" applyAlignment="1">
      <alignment horizontal="left" vertical="center" wrapText="1"/>
    </xf>
    <xf numFmtId="2" fontId="18" fillId="0" borderId="11" xfId="41" applyNumberFormat="1" applyFont="1" applyBorder="1" applyAlignment="1">
      <alignment horizontal="left" vertical="center" wrapText="1"/>
    </xf>
    <xf numFmtId="2" fontId="16" fillId="36" borderId="11" xfId="41" applyNumberFormat="1" applyFont="1" applyFill="1" applyBorder="1" applyAlignment="1">
      <alignment vertical="center" wrapText="1"/>
    </xf>
    <xf numFmtId="1" fontId="17" fillId="0" borderId="11" xfId="41" applyNumberFormat="1" applyFont="1" applyBorder="1" applyAlignment="1">
      <alignment horizontal="center" vertical="center"/>
    </xf>
    <xf numFmtId="2" fontId="56" fillId="36" borderId="19" xfId="41" applyNumberFormat="1" applyFont="1" applyFill="1" applyBorder="1" applyAlignment="1">
      <alignment horizontal="left" vertical="center" wrapText="1"/>
    </xf>
    <xf numFmtId="2" fontId="17" fillId="33" borderId="11" xfId="41" applyNumberFormat="1" applyFont="1" applyFill="1" applyBorder="1" applyAlignment="1">
      <alignment horizontal="left" vertical="center" wrapText="1"/>
    </xf>
    <xf numFmtId="0" fontId="1" fillId="0" borderId="11" xfId="61" applyFont="1" applyBorder="1" applyAlignment="1">
      <alignment horizontal="center" vertical="center"/>
      <protection/>
    </xf>
    <xf numFmtId="2" fontId="17" fillId="37" borderId="11" xfId="0" applyNumberFormat="1" applyFont="1" applyFill="1" applyBorder="1" applyAlignment="1">
      <alignment horizontal="left" vertical="center" wrapText="1"/>
    </xf>
    <xf numFmtId="0" fontId="1" fillId="0" borderId="0" xfId="62" applyAlignment="1">
      <alignment vertical="center"/>
      <protection/>
    </xf>
    <xf numFmtId="0" fontId="1" fillId="0" borderId="0" xfId="62" applyAlignment="1">
      <alignment horizontal="center" vertical="center"/>
      <protection/>
    </xf>
    <xf numFmtId="0" fontId="6" fillId="0" borderId="0" xfId="62" applyFont="1" applyAlignment="1">
      <alignment vertical="center"/>
      <protection/>
    </xf>
    <xf numFmtId="0" fontId="1" fillId="0" borderId="0" xfId="62" applyFont="1" applyAlignment="1">
      <alignment horizontal="center" vertical="center"/>
      <protection/>
    </xf>
    <xf numFmtId="0" fontId="6" fillId="0" borderId="0" xfId="62" applyFont="1" applyAlignment="1">
      <alignment horizontal="center" vertical="center"/>
      <protection/>
    </xf>
    <xf numFmtId="0" fontId="10" fillId="0" borderId="0" xfId="53" applyFont="1">
      <alignment/>
      <protection/>
    </xf>
    <xf numFmtId="0" fontId="0" fillId="0" borderId="0" xfId="53" applyAlignment="1">
      <alignment/>
      <protection/>
    </xf>
    <xf numFmtId="0" fontId="6" fillId="0" borderId="0" xfId="62" applyFont="1" applyBorder="1" applyAlignment="1">
      <alignment vertical="center"/>
      <protection/>
    </xf>
    <xf numFmtId="0" fontId="6" fillId="0" borderId="0" xfId="62" applyFont="1" applyFill="1" applyBorder="1" applyAlignment="1">
      <alignment horizontal="left" vertical="center"/>
      <protection/>
    </xf>
    <xf numFmtId="0" fontId="6" fillId="0" borderId="0" xfId="62" applyFont="1" applyBorder="1" applyAlignment="1">
      <alignment horizontal="left" vertical="center"/>
      <protection/>
    </xf>
    <xf numFmtId="0" fontId="8" fillId="0" borderId="0" xfId="62" applyFont="1" applyAlignment="1">
      <alignment horizontal="center" vertical="center"/>
      <protection/>
    </xf>
    <xf numFmtId="0" fontId="9" fillId="0" borderId="0" xfId="62" applyFont="1" applyBorder="1" applyAlignment="1">
      <alignment horizontal="left" vertical="center"/>
      <protection/>
    </xf>
    <xf numFmtId="0" fontId="5" fillId="0" borderId="0" xfId="62" applyFont="1" applyBorder="1" applyAlignment="1">
      <alignment horizontal="center" vertical="center" wrapText="1"/>
      <protection/>
    </xf>
    <xf numFmtId="0" fontId="1" fillId="0" borderId="0" xfId="62" applyBorder="1" applyAlignment="1">
      <alignment horizontal="center" vertical="center"/>
      <protection/>
    </xf>
    <xf numFmtId="0" fontId="0" fillId="0" borderId="0" xfId="53" applyBorder="1">
      <alignment/>
      <protection/>
    </xf>
    <xf numFmtId="44" fontId="3" fillId="32" borderId="0" xfId="59" applyNumberFormat="1" applyFont="1" applyFill="1" applyBorder="1" applyAlignment="1">
      <alignment vertical="center"/>
      <protection/>
    </xf>
    <xf numFmtId="0" fontId="3" fillId="32" borderId="0" xfId="59" applyFont="1" applyFill="1" applyBorder="1" applyAlignment="1">
      <alignment horizontal="center" vertical="center"/>
      <protection/>
    </xf>
    <xf numFmtId="0" fontId="1" fillId="0" borderId="0" xfId="53" applyFont="1" applyBorder="1" applyAlignment="1">
      <alignment horizontal="center" vertical="center"/>
      <protection/>
    </xf>
    <xf numFmtId="0" fontId="1" fillId="0" borderId="0" xfId="53" applyNumberFormat="1" applyFont="1" applyBorder="1" applyAlignment="1">
      <alignment horizontal="center" vertical="center"/>
      <protection/>
    </xf>
    <xf numFmtId="0" fontId="1" fillId="0" borderId="0" xfId="60" applyFont="1" applyBorder="1" applyAlignment="1">
      <alignment horizontal="left" vertical="center" wrapText="1"/>
      <protection/>
    </xf>
    <xf numFmtId="44" fontId="3" fillId="32" borderId="11" xfId="59" applyNumberFormat="1" applyFont="1" applyFill="1" applyBorder="1" applyAlignment="1">
      <alignment vertical="center"/>
      <protection/>
    </xf>
    <xf numFmtId="0" fontId="1" fillId="0" borderId="0" xfId="62" applyFont="1" applyBorder="1" applyAlignment="1">
      <alignment vertical="center"/>
      <protection/>
    </xf>
    <xf numFmtId="0" fontId="12" fillId="34" borderId="11" xfId="58" applyFont="1" applyFill="1" applyBorder="1" applyAlignment="1" quotePrefix="1">
      <alignment horizontal="center" vertical="center" wrapText="1"/>
      <protection/>
    </xf>
    <xf numFmtId="44" fontId="1" fillId="4" borderId="11" xfId="81" applyNumberFormat="1" applyFont="1" applyFill="1" applyBorder="1" applyAlignment="1">
      <alignment horizontal="right" vertical="center"/>
    </xf>
    <xf numFmtId="44" fontId="1" fillId="4" borderId="11" xfId="81" applyNumberFormat="1" applyFont="1" applyFill="1" applyBorder="1" applyAlignment="1">
      <alignment horizontal="center" vertical="center"/>
    </xf>
    <xf numFmtId="0" fontId="1" fillId="4" borderId="11" xfId="62" applyFont="1" applyFill="1" applyBorder="1" applyAlignment="1">
      <alignment horizontal="center" vertical="center"/>
      <protection/>
    </xf>
    <xf numFmtId="0" fontId="1" fillId="0" borderId="11" xfId="62" applyFont="1" applyBorder="1" applyAlignment="1">
      <alignment horizontal="center" vertical="center"/>
      <protection/>
    </xf>
    <xf numFmtId="0" fontId="57" fillId="0" borderId="11" xfId="70" applyFont="1" applyBorder="1" applyAlignment="1">
      <alignment wrapText="1"/>
      <protection/>
    </xf>
    <xf numFmtId="0" fontId="91" fillId="0" borderId="11" xfId="70" applyFont="1" applyBorder="1" applyAlignment="1">
      <alignment wrapText="1"/>
      <protection/>
    </xf>
    <xf numFmtId="0" fontId="57" fillId="0" borderId="11" xfId="70" applyFont="1" applyBorder="1" applyAlignment="1">
      <alignment vertical="center" wrapText="1"/>
      <protection/>
    </xf>
    <xf numFmtId="1" fontId="17" fillId="36" borderId="11" xfId="41" applyNumberFormat="1" applyFont="1" applyFill="1" applyBorder="1" applyAlignment="1">
      <alignment horizontal="center" vertical="center" wrapText="1"/>
    </xf>
    <xf numFmtId="2" fontId="57" fillId="36" borderId="11" xfId="41" applyNumberFormat="1" applyFont="1" applyFill="1" applyBorder="1" applyAlignment="1">
      <alignment horizontal="left" vertical="center" wrapText="1"/>
    </xf>
    <xf numFmtId="0" fontId="11" fillId="0" borderId="0" xfId="53" applyFont="1">
      <alignment/>
      <protection/>
    </xf>
    <xf numFmtId="0" fontId="12" fillId="0" borderId="11" xfId="58" applyFont="1" applyBorder="1" applyAlignment="1" quotePrefix="1">
      <alignment horizontal="center" vertical="center" wrapText="1"/>
      <protection/>
    </xf>
    <xf numFmtId="0" fontId="12" fillId="0" borderId="11" xfId="62" applyFont="1" applyBorder="1" applyAlignment="1" quotePrefix="1">
      <alignment horizontal="center" vertical="center" wrapText="1"/>
      <protection/>
    </xf>
    <xf numFmtId="0" fontId="12" fillId="0" borderId="11" xfId="64" applyFont="1" applyFill="1" applyBorder="1" applyAlignment="1" quotePrefix="1">
      <alignment horizontal="center" vertical="center" wrapText="1"/>
      <protection/>
    </xf>
    <xf numFmtId="0" fontId="12" fillId="0" borderId="11" xfId="56" applyFont="1" applyBorder="1" applyAlignment="1" quotePrefix="1">
      <alignment horizontal="center" vertical="center" wrapText="1"/>
      <protection/>
    </xf>
    <xf numFmtId="0" fontId="57" fillId="0" borderId="11" xfId="58" applyFont="1" applyBorder="1" applyAlignment="1">
      <alignment horizontal="center" vertical="center" wrapText="1"/>
      <protection/>
    </xf>
    <xf numFmtId="0" fontId="58" fillId="0" borderId="11" xfId="58" applyFont="1" applyBorder="1" applyAlignment="1" quotePrefix="1">
      <alignment horizontal="center" vertical="center" wrapText="1"/>
      <protection/>
    </xf>
    <xf numFmtId="0" fontId="11" fillId="0" borderId="0" xfId="53" applyFont="1" applyAlignment="1">
      <alignment wrapText="1"/>
      <protection/>
    </xf>
    <xf numFmtId="0" fontId="91" fillId="0" borderId="11" xfId="70" applyFont="1" applyBorder="1" applyAlignment="1">
      <alignment horizontal="left" vertical="center" wrapText="1" readingOrder="1"/>
      <protection/>
    </xf>
    <xf numFmtId="2" fontId="57" fillId="36" borderId="11" xfId="41" applyNumberFormat="1" applyFont="1" applyFill="1" applyBorder="1" applyAlignment="1">
      <alignment horizontal="center" vertical="center" wrapText="1"/>
    </xf>
    <xf numFmtId="2" fontId="5" fillId="0" borderId="11" xfId="53" applyNumberFormat="1" applyFont="1" applyFill="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1" fillId="0" borderId="20" xfId="61" applyFont="1" applyBorder="1" applyAlignment="1">
      <alignment horizontal="center" vertical="center"/>
      <protection/>
    </xf>
    <xf numFmtId="0" fontId="19" fillId="0" borderId="0" xfId="71" applyNumberFormat="1" applyFont="1" applyAlignment="1">
      <alignment/>
    </xf>
    <xf numFmtId="0" fontId="20" fillId="32" borderId="12" xfId="71" applyNumberFormat="1" applyFont="1" applyFill="1" applyBorder="1" applyAlignment="1">
      <alignment horizontal="left" vertical="center" wrapText="1"/>
    </xf>
    <xf numFmtId="0" fontId="24" fillId="32" borderId="12" xfId="71" applyNumberFormat="1" applyFont="1" applyFill="1" applyBorder="1" applyAlignment="1">
      <alignment horizontal="center" vertical="center" wrapText="1"/>
    </xf>
    <xf numFmtId="49" fontId="24" fillId="32" borderId="12" xfId="71" applyNumberFormat="1" applyFont="1" applyFill="1" applyBorder="1" applyAlignment="1">
      <alignment horizontal="center" vertical="center" wrapText="1"/>
    </xf>
    <xf numFmtId="49" fontId="23" fillId="32" borderId="12" xfId="71" applyNumberFormat="1" applyFont="1" applyFill="1" applyBorder="1" applyAlignment="1">
      <alignment horizontal="center" vertical="center" wrapText="1"/>
    </xf>
    <xf numFmtId="0" fontId="19" fillId="32" borderId="21" xfId="71" applyNumberFormat="1" applyFont="1" applyFill="1" applyBorder="1" applyAlignment="1">
      <alignment vertical="center"/>
    </xf>
    <xf numFmtId="49" fontId="20" fillId="33" borderId="12" xfId="71" applyNumberFormat="1" applyFont="1" applyFill="1" applyBorder="1" applyAlignment="1">
      <alignment horizontal="justify" vertical="center" wrapText="1"/>
    </xf>
    <xf numFmtId="3" fontId="20" fillId="33" borderId="12" xfId="71" applyNumberFormat="1" applyFont="1" applyFill="1" applyBorder="1" applyAlignment="1">
      <alignment horizontal="center" vertical="center" wrapText="1"/>
    </xf>
    <xf numFmtId="49" fontId="20" fillId="33" borderId="12" xfId="71" applyNumberFormat="1" applyFont="1" applyFill="1" applyBorder="1" applyAlignment="1">
      <alignment horizontal="center" vertical="center"/>
    </xf>
    <xf numFmtId="49" fontId="20" fillId="33" borderId="12" xfId="71" applyNumberFormat="1" applyFont="1" applyFill="1" applyBorder="1" applyAlignment="1">
      <alignment horizontal="left" vertical="center" wrapText="1"/>
    </xf>
    <xf numFmtId="0" fontId="92" fillId="0" borderId="11" xfId="61" applyFont="1" applyBorder="1" applyAlignment="1">
      <alignment horizontal="center" vertical="center"/>
      <protection/>
    </xf>
    <xf numFmtId="44" fontId="3" fillId="32" borderId="17" xfId="59" applyNumberFormat="1" applyFont="1" applyFill="1" applyBorder="1" applyAlignment="1">
      <alignment vertical="center"/>
      <protection/>
    </xf>
    <xf numFmtId="0" fontId="1" fillId="34" borderId="11" xfId="62" applyFont="1" applyFill="1" applyBorder="1" applyAlignment="1">
      <alignment horizontal="center" vertical="center"/>
      <protection/>
    </xf>
    <xf numFmtId="0" fontId="12" fillId="34" borderId="11" xfId="64" applyFont="1" applyFill="1" applyBorder="1" applyAlignment="1" quotePrefix="1">
      <alignment horizontal="center" vertical="center" wrapText="1"/>
      <protection/>
    </xf>
    <xf numFmtId="44" fontId="1" fillId="34" borderId="11" xfId="81" applyNumberFormat="1" applyFont="1" applyFill="1" applyBorder="1" applyAlignment="1">
      <alignment horizontal="center" vertical="center"/>
    </xf>
    <xf numFmtId="44" fontId="1" fillId="34" borderId="11" xfId="81"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0" fontId="93" fillId="33" borderId="11" xfId="70" applyFont="1" applyFill="1" applyBorder="1" applyAlignment="1">
      <alignment horizontal="left" vertical="center" wrapText="1"/>
      <protection/>
    </xf>
    <xf numFmtId="0" fontId="93" fillId="33" borderId="22" xfId="70" applyFont="1" applyFill="1" applyBorder="1" applyAlignment="1">
      <alignment horizontal="left" vertical="center" wrapText="1"/>
      <protection/>
    </xf>
    <xf numFmtId="0" fontId="91" fillId="0" borderId="11" xfId="0" applyFont="1" applyBorder="1" applyAlignment="1">
      <alignment vertical="center" wrapText="1"/>
    </xf>
    <xf numFmtId="0" fontId="0" fillId="0" borderId="11" xfId="0" applyFill="1" applyBorder="1" applyAlignment="1">
      <alignment vertical="center" wrapText="1"/>
    </xf>
    <xf numFmtId="2" fontId="5" fillId="0" borderId="11" xfId="0" applyNumberFormat="1" applyFont="1" applyFill="1" applyBorder="1" applyAlignment="1">
      <alignment horizontal="center" vertical="center" wrapText="1"/>
    </xf>
    <xf numFmtId="0" fontId="12" fillId="0" borderId="12" xfId="58" applyFont="1" applyBorder="1" applyAlignment="1" quotePrefix="1">
      <alignment horizontal="center" vertical="center" wrapText="1"/>
      <protection/>
    </xf>
    <xf numFmtId="0" fontId="12" fillId="0" borderId="13" xfId="56" applyFont="1" applyBorder="1" applyAlignment="1" quotePrefix="1">
      <alignment horizontal="center" vertical="center" wrapText="1"/>
      <protection/>
    </xf>
    <xf numFmtId="0" fontId="12" fillId="0" borderId="14" xfId="62" applyFont="1" applyBorder="1" applyAlignment="1" quotePrefix="1">
      <alignment horizontal="center" vertical="center" wrapText="1"/>
      <protection/>
    </xf>
    <xf numFmtId="0" fontId="12" fillId="0" borderId="15" xfId="62" applyFont="1" applyBorder="1" applyAlignment="1" quotePrefix="1">
      <alignment horizontal="center" vertical="center" wrapText="1"/>
      <protection/>
    </xf>
    <xf numFmtId="0" fontId="12" fillId="0" borderId="12" xfId="62" applyFont="1" applyBorder="1" applyAlignment="1" quotePrefix="1">
      <alignment horizontal="center" vertical="center" wrapText="1"/>
      <protection/>
    </xf>
    <xf numFmtId="0" fontId="12" fillId="0" borderId="16" xfId="62" applyFont="1" applyBorder="1" applyAlignment="1" quotePrefix="1">
      <alignment horizontal="center" vertical="center" wrapText="1"/>
      <protection/>
    </xf>
    <xf numFmtId="0" fontId="1" fillId="33" borderId="11" xfId="41" applyFont="1" applyFill="1" applyBorder="1" applyAlignment="1">
      <alignment horizontal="left" vertical="center" wrapText="1"/>
    </xf>
    <xf numFmtId="0" fontId="15" fillId="33" borderId="17" xfId="41" applyFont="1" applyFill="1" applyBorder="1" applyAlignment="1">
      <alignment horizontal="center" vertical="center" wrapText="1"/>
    </xf>
    <xf numFmtId="196" fontId="1" fillId="35" borderId="11" xfId="62" applyNumberFormat="1" applyFont="1" applyFill="1" applyBorder="1" applyAlignment="1">
      <alignment horizontal="center" vertical="center"/>
      <protection/>
    </xf>
    <xf numFmtId="1" fontId="1" fillId="4" borderId="11" xfId="77" applyNumberFormat="1" applyFont="1" applyFill="1" applyBorder="1" applyAlignment="1">
      <alignment horizontal="center" vertical="center"/>
    </xf>
    <xf numFmtId="0" fontId="1" fillId="33" borderId="17" xfId="41" applyFont="1" applyFill="1" applyBorder="1" applyAlignment="1">
      <alignment horizontal="left" vertical="center" wrapText="1"/>
    </xf>
    <xf numFmtId="0" fontId="1" fillId="0" borderId="11" xfId="0" applyFont="1" applyFill="1" applyBorder="1" applyAlignment="1">
      <alignment horizontal="left" vertical="center" wrapText="1"/>
    </xf>
    <xf numFmtId="0" fontId="15" fillId="0" borderId="11" xfId="41" applyFont="1" applyBorder="1" applyAlignment="1">
      <alignment horizontal="center" vertical="center"/>
    </xf>
    <xf numFmtId="0" fontId="1" fillId="0" borderId="11" xfId="0"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183" fontId="6" fillId="0" borderId="0" xfId="62" applyNumberFormat="1" applyFont="1" applyBorder="1" applyAlignment="1">
      <alignment horizontal="center" vertical="center" wrapText="1"/>
      <protection/>
    </xf>
    <xf numFmtId="0" fontId="1" fillId="0" borderId="0" xfId="62" applyFont="1" applyBorder="1" applyAlignment="1">
      <alignment horizontal="left" vertical="center" wrapText="1"/>
      <protection/>
    </xf>
    <xf numFmtId="0" fontId="1" fillId="0" borderId="0" xfId="62" applyBorder="1" applyAlignment="1">
      <alignment horizontal="left" vertical="center" wrapText="1"/>
      <protection/>
    </xf>
    <xf numFmtId="0" fontId="6" fillId="0" borderId="0" xfId="62" applyFont="1" applyBorder="1" applyAlignment="1">
      <alignment horizontal="center" vertical="center" wrapText="1"/>
      <protection/>
    </xf>
    <xf numFmtId="0" fontId="6" fillId="33" borderId="0" xfId="62" applyFont="1" applyFill="1" applyBorder="1" applyAlignment="1">
      <alignment horizontal="center" vertical="center" wrapText="1"/>
      <protection/>
    </xf>
    <xf numFmtId="0" fontId="60" fillId="0" borderId="11" xfId="62" applyFont="1" applyBorder="1" applyAlignment="1">
      <alignment vertical="center" wrapText="1"/>
      <protection/>
    </xf>
    <xf numFmtId="44" fontId="14" fillId="35" borderId="11" xfId="81" applyFont="1" applyFill="1" applyBorder="1" applyAlignment="1">
      <alignment horizontal="center" vertical="center" wrapText="1"/>
    </xf>
    <xf numFmtId="0" fontId="94" fillId="0" borderId="11" xfId="0" applyFont="1" applyBorder="1" applyAlignment="1">
      <alignment horizontal="left" vertical="center" wrapText="1"/>
    </xf>
    <xf numFmtId="49" fontId="14" fillId="0" borderId="11" xfId="65" applyNumberFormat="1" applyFont="1" applyFill="1" applyBorder="1" applyAlignment="1">
      <alignment horizontal="left" vertical="center" wrapText="1"/>
      <protection/>
    </xf>
    <xf numFmtId="0" fontId="12" fillId="0" borderId="23" xfId="58" applyFont="1" applyBorder="1" applyAlignment="1" quotePrefix="1">
      <alignment horizontal="center" vertical="center" wrapText="1"/>
      <protection/>
    </xf>
    <xf numFmtId="0" fontId="15" fillId="0" borderId="24" xfId="41" applyFont="1" applyBorder="1" applyAlignment="1">
      <alignment horizontal="center" vertical="center"/>
    </xf>
    <xf numFmtId="0" fontId="1" fillId="0" borderId="24" xfId="0" applyFont="1" applyFill="1" applyBorder="1" applyAlignment="1">
      <alignment horizontal="left" vertical="center" wrapText="1"/>
    </xf>
    <xf numFmtId="0" fontId="14" fillId="0" borderId="25" xfId="0" applyFont="1" applyBorder="1" applyAlignment="1">
      <alignment horizontal="left" vertical="center" wrapText="1"/>
    </xf>
    <xf numFmtId="0" fontId="12" fillId="0" borderId="16" xfId="55" applyFont="1" applyBorder="1" applyAlignment="1" quotePrefix="1">
      <alignment horizontal="center" vertical="center" wrapText="1"/>
      <protection/>
    </xf>
    <xf numFmtId="0" fontId="12" fillId="0" borderId="24" xfId="63" applyFont="1" applyFill="1" applyBorder="1" applyAlignment="1" quotePrefix="1">
      <alignment horizontal="center" vertical="center" wrapText="1"/>
      <protection/>
    </xf>
    <xf numFmtId="0" fontId="12" fillId="0" borderId="26" xfId="61" applyFont="1" applyBorder="1" applyAlignment="1" quotePrefix="1">
      <alignment horizontal="center" vertical="center" wrapText="1"/>
      <protection/>
    </xf>
    <xf numFmtId="0" fontId="12" fillId="0" borderId="24" xfId="57" applyFont="1" applyBorder="1" applyAlignment="1" quotePrefix="1">
      <alignment horizontal="center" vertical="center" wrapText="1"/>
      <protection/>
    </xf>
    <xf numFmtId="0" fontId="95" fillId="0" borderId="19" xfId="65" applyNumberFormat="1" applyFont="1" applyFill="1" applyBorder="1" applyAlignment="1">
      <alignment horizontal="left" vertical="center" wrapText="1"/>
      <protection/>
    </xf>
    <xf numFmtId="2" fontId="96" fillId="36" borderId="11" xfId="41" applyNumberFormat="1" applyFont="1" applyFill="1" applyBorder="1" applyAlignment="1">
      <alignment horizontal="left" vertical="center" wrapText="1"/>
    </xf>
    <xf numFmtId="0" fontId="95" fillId="0" borderId="19" xfId="0" applyFont="1" applyBorder="1" applyAlignment="1">
      <alignment horizontal="left" vertical="center" wrapText="1"/>
    </xf>
    <xf numFmtId="0" fontId="95" fillId="0" borderId="20" xfId="65" applyNumberFormat="1" applyFont="1" applyFill="1" applyBorder="1" applyAlignment="1">
      <alignment horizontal="center" vertical="center" wrapText="1"/>
      <protection/>
    </xf>
    <xf numFmtId="2" fontId="15" fillId="0" borderId="11" xfId="0" applyNumberFormat="1" applyFont="1" applyBorder="1" applyAlignment="1">
      <alignment horizontal="left" vertical="center" wrapText="1"/>
    </xf>
    <xf numFmtId="0" fontId="1" fillId="0" borderId="20" xfId="0" applyFont="1" applyBorder="1" applyAlignment="1">
      <alignment horizontal="center" vertical="center"/>
    </xf>
    <xf numFmtId="0" fontId="1" fillId="38" borderId="20" xfId="0" applyFont="1" applyFill="1" applyBorder="1" applyAlignment="1">
      <alignment horizontal="center" vertical="center"/>
    </xf>
    <xf numFmtId="44" fontId="14" fillId="39" borderId="20" xfId="0" applyNumberFormat="1" applyFont="1" applyFill="1" applyBorder="1" applyAlignment="1">
      <alignment horizontal="center" vertical="center" wrapText="1"/>
    </xf>
    <xf numFmtId="2" fontId="1" fillId="39" borderId="20" xfId="0" applyNumberFormat="1" applyFont="1" applyFill="1" applyBorder="1" applyAlignment="1">
      <alignment horizontal="center" vertical="center"/>
    </xf>
    <xf numFmtId="0" fontId="12" fillId="38" borderId="20" xfId="0" applyFont="1" applyFill="1" applyBorder="1" applyAlignment="1">
      <alignment horizontal="center" vertical="center" wrapText="1"/>
    </xf>
    <xf numFmtId="1" fontId="1" fillId="35" borderId="11" xfId="61" applyNumberFormat="1" applyFont="1" applyFill="1" applyBorder="1" applyAlignment="1">
      <alignment horizontal="center" vertical="center"/>
      <protection/>
    </xf>
    <xf numFmtId="8" fontId="14" fillId="35" borderId="11" xfId="81" applyNumberFormat="1" applyFont="1" applyFill="1" applyBorder="1" applyAlignment="1">
      <alignment horizontal="center" vertical="center" wrapText="1"/>
    </xf>
    <xf numFmtId="44" fontId="12" fillId="35" borderId="11" xfId="79" applyFont="1" applyFill="1" applyBorder="1" applyAlignment="1" quotePrefix="1">
      <alignment horizontal="center" vertical="center" wrapText="1"/>
    </xf>
    <xf numFmtId="44" fontId="12" fillId="34" borderId="11" xfId="79" applyFont="1" applyFill="1" applyBorder="1" applyAlignment="1" quotePrefix="1">
      <alignment horizontal="center" vertical="center" wrapText="1"/>
    </xf>
    <xf numFmtId="0" fontId="56" fillId="0" borderId="0" xfId="61" applyFont="1" applyAlignment="1">
      <alignment vertical="center"/>
      <protection/>
    </xf>
    <xf numFmtId="0" fontId="60" fillId="0" borderId="11" xfId="61" applyFont="1" applyBorder="1" applyAlignment="1">
      <alignment horizontal="center" vertical="center" wrapText="1"/>
      <protection/>
    </xf>
    <xf numFmtId="0" fontId="60" fillId="0" borderId="11" xfId="61" applyFont="1" applyFill="1" applyBorder="1" applyAlignment="1">
      <alignment horizontal="center" vertical="center" wrapText="1"/>
      <protection/>
    </xf>
    <xf numFmtId="2" fontId="62" fillId="0" borderId="11" xfId="0" applyNumberFormat="1" applyFont="1" applyFill="1" applyBorder="1" applyAlignment="1">
      <alignment horizontal="center" vertical="center" wrapText="1"/>
    </xf>
    <xf numFmtId="0" fontId="56" fillId="0" borderId="0" xfId="61" applyFont="1" applyBorder="1" applyAlignment="1">
      <alignment vertical="center"/>
      <protection/>
    </xf>
    <xf numFmtId="0" fontId="63" fillId="0" borderId="15" xfId="57" applyFont="1" applyBorder="1" applyAlignment="1" quotePrefix="1">
      <alignment horizontal="center" vertical="center" wrapText="1"/>
      <protection/>
    </xf>
    <xf numFmtId="0" fontId="63" fillId="0" borderId="16" xfId="55" applyFont="1" applyBorder="1" applyAlignment="1" quotePrefix="1">
      <alignment horizontal="center" vertical="center" wrapText="1"/>
      <protection/>
    </xf>
    <xf numFmtId="0" fontId="63" fillId="0" borderId="24" xfId="63" applyFont="1" applyFill="1" applyBorder="1" applyAlignment="1" quotePrefix="1">
      <alignment horizontal="center" vertical="center" wrapText="1"/>
      <protection/>
    </xf>
    <xf numFmtId="0" fontId="63" fillId="0" borderId="26" xfId="61" applyFont="1" applyBorder="1" applyAlignment="1" quotePrefix="1">
      <alignment horizontal="center" vertical="center" wrapText="1"/>
      <protection/>
    </xf>
    <xf numFmtId="0" fontId="63" fillId="0" borderId="15" xfId="61" applyFont="1" applyBorder="1" applyAlignment="1" quotePrefix="1">
      <alignment horizontal="center" vertical="center" wrapText="1"/>
      <protection/>
    </xf>
    <xf numFmtId="0" fontId="63" fillId="0" borderId="16" xfId="61" applyFont="1" applyBorder="1" applyAlignment="1" quotePrefix="1">
      <alignment horizontal="center" vertical="center" wrapText="1"/>
      <protection/>
    </xf>
    <xf numFmtId="0" fontId="63" fillId="0" borderId="24" xfId="57" applyFont="1" applyBorder="1" applyAlignment="1" quotePrefix="1">
      <alignment horizontal="center" vertical="center" wrapText="1"/>
      <protection/>
    </xf>
    <xf numFmtId="0" fontId="64" fillId="0" borderId="0" xfId="0" applyFont="1" applyAlignment="1">
      <alignment/>
    </xf>
    <xf numFmtId="0" fontId="64" fillId="0" borderId="11" xfId="57" applyFont="1" applyBorder="1" applyAlignment="1" quotePrefix="1">
      <alignment horizontal="center" vertical="center" wrapText="1"/>
      <protection/>
    </xf>
    <xf numFmtId="0" fontId="64" fillId="0" borderId="11" xfId="55" applyFont="1" applyBorder="1" applyAlignment="1" quotePrefix="1">
      <alignment horizontal="center" vertical="center" wrapText="1"/>
      <protection/>
    </xf>
    <xf numFmtId="0" fontId="56" fillId="4" borderId="11" xfId="61" applyFont="1" applyFill="1" applyBorder="1" applyAlignment="1">
      <alignment horizontal="center" vertical="center"/>
      <protection/>
    </xf>
    <xf numFmtId="44" fontId="57" fillId="35" borderId="11" xfId="79" applyFont="1" applyFill="1" applyBorder="1" applyAlignment="1">
      <alignment horizontal="center" vertical="center" wrapText="1"/>
    </xf>
    <xf numFmtId="44" fontId="56" fillId="4" borderId="11" xfId="79" applyNumberFormat="1" applyFont="1" applyFill="1" applyBorder="1" applyAlignment="1">
      <alignment horizontal="center" vertical="center"/>
    </xf>
    <xf numFmtId="44" fontId="56" fillId="4" borderId="11" xfId="79" applyNumberFormat="1" applyFont="1" applyFill="1" applyBorder="1" applyAlignment="1">
      <alignment horizontal="right" vertical="center"/>
    </xf>
    <xf numFmtId="0" fontId="64" fillId="34" borderId="11" xfId="57" applyFont="1" applyFill="1" applyBorder="1" applyAlignment="1" quotePrefix="1">
      <alignment horizontal="center" vertical="center" wrapText="1"/>
      <protection/>
    </xf>
    <xf numFmtId="0" fontId="57" fillId="0" borderId="11" xfId="65" applyNumberFormat="1" applyFont="1" applyFill="1" applyBorder="1" applyAlignment="1">
      <alignment horizontal="center" vertical="center" wrapText="1"/>
      <protection/>
    </xf>
    <xf numFmtId="0" fontId="56" fillId="0" borderId="11" xfId="61" applyFont="1" applyBorder="1" applyAlignment="1">
      <alignment horizontal="center" vertical="center"/>
      <protection/>
    </xf>
    <xf numFmtId="0" fontId="56" fillId="0" borderId="0" xfId="60" applyFont="1" applyBorder="1" applyAlignment="1">
      <alignment horizontal="left" vertical="center" wrapText="1"/>
      <protection/>
    </xf>
    <xf numFmtId="0"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65" fillId="32" borderId="0" xfId="59" applyFont="1" applyFill="1" applyBorder="1" applyAlignment="1">
      <alignment vertical="center"/>
      <protection/>
    </xf>
    <xf numFmtId="44" fontId="60" fillId="32" borderId="17" xfId="59" applyNumberFormat="1" applyFont="1" applyFill="1" applyBorder="1" applyAlignment="1">
      <alignment vertical="center"/>
      <protection/>
    </xf>
    <xf numFmtId="0" fontId="56" fillId="0" borderId="0" xfId="0" applyFont="1" applyBorder="1" applyAlignment="1">
      <alignment/>
    </xf>
    <xf numFmtId="0" fontId="56" fillId="0" borderId="0" xfId="61" applyFont="1" applyAlignment="1">
      <alignment horizontal="center" vertical="center"/>
      <protection/>
    </xf>
    <xf numFmtId="0" fontId="62" fillId="0" borderId="0" xfId="61" applyFont="1" applyBorder="1" applyAlignment="1">
      <alignment horizontal="center" vertical="center" wrapText="1"/>
      <protection/>
    </xf>
    <xf numFmtId="0" fontId="56" fillId="0" borderId="0" xfId="61" applyFont="1" applyBorder="1" applyAlignment="1">
      <alignment horizontal="center" vertical="center"/>
      <protection/>
    </xf>
    <xf numFmtId="0" fontId="60" fillId="0" borderId="0" xfId="61" applyFont="1" applyBorder="1" applyAlignment="1">
      <alignment horizontal="left" vertical="center"/>
      <protection/>
    </xf>
    <xf numFmtId="0" fontId="56" fillId="0" borderId="0" xfId="61" applyFont="1" applyBorder="1" applyAlignment="1">
      <alignment horizontal="left" vertical="center"/>
      <protection/>
    </xf>
    <xf numFmtId="0" fontId="65" fillId="0" borderId="0" xfId="61" applyFont="1" applyAlignment="1">
      <alignment horizontal="center" vertical="center"/>
      <protection/>
    </xf>
    <xf numFmtId="0" fontId="56" fillId="0" borderId="0" xfId="61" applyFont="1" applyFill="1" applyBorder="1" applyAlignment="1">
      <alignment horizontal="left" vertical="center"/>
      <protection/>
    </xf>
    <xf numFmtId="0" fontId="56" fillId="0" borderId="0" xfId="60" applyFont="1" applyAlignment="1">
      <alignment wrapText="1"/>
      <protection/>
    </xf>
    <xf numFmtId="0" fontId="56" fillId="0" borderId="0" xfId="0" applyFont="1" applyAlignment="1">
      <alignment/>
    </xf>
    <xf numFmtId="0" fontId="60" fillId="0" borderId="0" xfId="0" applyFont="1" applyAlignment="1">
      <alignment/>
    </xf>
    <xf numFmtId="0" fontId="56" fillId="0" borderId="11" xfId="57" applyFont="1" applyBorder="1" applyAlignment="1" quotePrefix="1">
      <alignment horizontal="center" vertical="center" wrapText="1"/>
      <protection/>
    </xf>
    <xf numFmtId="0" fontId="56" fillId="0" borderId="11" xfId="65" applyNumberFormat="1" applyFont="1" applyFill="1" applyBorder="1" applyAlignment="1">
      <alignment horizontal="center" vertical="center" wrapText="1"/>
      <protection/>
    </xf>
    <xf numFmtId="44" fontId="1" fillId="4" borderId="24" xfId="79" applyNumberFormat="1" applyFont="1" applyFill="1" applyBorder="1" applyAlignment="1">
      <alignment horizontal="center" vertical="center"/>
    </xf>
    <xf numFmtId="0" fontId="20" fillId="32" borderId="0" xfId="71" applyNumberFormat="1" applyFont="1" applyFill="1" applyBorder="1" applyAlignment="1">
      <alignment vertical="center"/>
    </xf>
    <xf numFmtId="0" fontId="20" fillId="32" borderId="15" xfId="71" applyNumberFormat="1" applyFont="1" applyFill="1" applyBorder="1" applyAlignment="1">
      <alignment horizontal="left" vertical="center" wrapText="1"/>
    </xf>
    <xf numFmtId="49" fontId="20" fillId="33" borderId="15" xfId="71" applyNumberFormat="1" applyFont="1" applyFill="1" applyBorder="1" applyAlignment="1">
      <alignment horizontal="justify" vertical="center" wrapText="1"/>
    </xf>
    <xf numFmtId="3" fontId="20" fillId="33" borderId="15" xfId="71" applyNumberFormat="1" applyFont="1" applyFill="1" applyBorder="1" applyAlignment="1">
      <alignment horizontal="center" vertical="center" wrapText="1"/>
    </xf>
    <xf numFmtId="49" fontId="20" fillId="33" borderId="15" xfId="71" applyNumberFormat="1" applyFont="1" applyFill="1" applyBorder="1" applyAlignment="1">
      <alignment horizontal="center" vertical="center"/>
    </xf>
    <xf numFmtId="44" fontId="14" fillId="35" borderId="24" xfId="79" applyFont="1" applyFill="1" applyBorder="1" applyAlignment="1">
      <alignment horizontal="center" vertical="center" wrapText="1"/>
    </xf>
    <xf numFmtId="0" fontId="20" fillId="32" borderId="0" xfId="71" applyNumberFormat="1" applyFont="1" applyFill="1" applyBorder="1" applyAlignment="1">
      <alignment horizontal="left" vertical="center" wrapText="1"/>
    </xf>
    <xf numFmtId="0" fontId="20" fillId="32" borderId="0" xfId="71" applyNumberFormat="1" applyFont="1" applyFill="1" applyBorder="1" applyAlignment="1">
      <alignment horizontal="center" vertical="center"/>
    </xf>
    <xf numFmtId="0" fontId="22" fillId="32" borderId="0" xfId="71" applyNumberFormat="1" applyFont="1" applyFill="1" applyBorder="1" applyAlignment="1">
      <alignment vertical="center"/>
    </xf>
    <xf numFmtId="0" fontId="19" fillId="0" borderId="0" xfId="71" applyNumberFormat="1" applyFont="1" applyBorder="1" applyAlignment="1">
      <alignment/>
    </xf>
    <xf numFmtId="0" fontId="20" fillId="32" borderId="11" xfId="71" applyNumberFormat="1" applyFont="1" applyFill="1" applyBorder="1" applyAlignment="1">
      <alignment horizontal="left" vertical="center" wrapText="1"/>
    </xf>
    <xf numFmtId="49" fontId="20" fillId="33" borderId="11" xfId="71" applyNumberFormat="1" applyFont="1" applyFill="1" applyBorder="1" applyAlignment="1">
      <alignment horizontal="justify" vertical="center" wrapText="1"/>
    </xf>
    <xf numFmtId="3" fontId="20" fillId="33" borderId="11" xfId="71" applyNumberFormat="1" applyFont="1" applyFill="1" applyBorder="1" applyAlignment="1">
      <alignment horizontal="center" vertical="center" wrapText="1"/>
    </xf>
    <xf numFmtId="49" fontId="20" fillId="33" borderId="11" xfId="71" applyNumberFormat="1" applyFont="1" applyFill="1" applyBorder="1" applyAlignment="1">
      <alignment horizontal="center" vertical="center"/>
    </xf>
    <xf numFmtId="0" fontId="84" fillId="0" borderId="0" xfId="70">
      <alignment/>
      <protection/>
    </xf>
    <xf numFmtId="2" fontId="5" fillId="0" borderId="11" xfId="70" applyNumberFormat="1" applyFont="1" applyFill="1" applyBorder="1" applyAlignment="1">
      <alignment horizontal="center" vertical="center" wrapText="1"/>
      <protection/>
    </xf>
    <xf numFmtId="0" fontId="14" fillId="0" borderId="19" xfId="70" applyFont="1" applyBorder="1" applyAlignment="1">
      <alignment horizontal="left" vertical="center" wrapText="1"/>
      <protection/>
    </xf>
    <xf numFmtId="0" fontId="64" fillId="0" borderId="11" xfId="52" applyFont="1" applyBorder="1" applyAlignment="1">
      <alignment horizontal="center" vertical="center" wrapText="1"/>
      <protection/>
    </xf>
    <xf numFmtId="44" fontId="14" fillId="35" borderId="11" xfId="78" applyFont="1" applyFill="1" applyBorder="1" applyAlignment="1">
      <alignment horizontal="center" vertical="center" wrapText="1"/>
    </xf>
    <xf numFmtId="44" fontId="1" fillId="4" borderId="11" xfId="78" applyNumberFormat="1" applyFont="1" applyFill="1" applyBorder="1" applyAlignment="1">
      <alignment horizontal="center" vertical="center"/>
    </xf>
    <xf numFmtId="44" fontId="1" fillId="4" borderId="11" xfId="78" applyNumberFormat="1" applyFont="1" applyFill="1" applyBorder="1" applyAlignment="1">
      <alignment horizontal="right" vertical="center"/>
    </xf>
    <xf numFmtId="1" fontId="1" fillId="35" borderId="11" xfId="62" applyNumberFormat="1" applyFont="1" applyFill="1" applyBorder="1" applyAlignment="1">
      <alignment horizontal="center" vertical="center"/>
      <protection/>
    </xf>
    <xf numFmtId="1" fontId="1" fillId="4" borderId="11" xfId="78" applyNumberFormat="1" applyFont="1" applyFill="1" applyBorder="1" applyAlignment="1">
      <alignment horizontal="center" vertical="center"/>
    </xf>
    <xf numFmtId="0" fontId="14" fillId="0" borderId="11" xfId="70" applyFont="1" applyBorder="1" applyAlignment="1">
      <alignment horizontal="left" vertical="center" wrapText="1"/>
      <protection/>
    </xf>
    <xf numFmtId="1" fontId="14" fillId="0" borderId="11" xfId="65" applyNumberFormat="1" applyFont="1" applyFill="1" applyBorder="1" applyAlignment="1">
      <alignment horizontal="center" vertical="center" wrapText="1"/>
      <protection/>
    </xf>
    <xf numFmtId="1" fontId="1" fillId="4" borderId="11" xfId="81" applyNumberFormat="1" applyFont="1" applyFill="1" applyBorder="1" applyAlignment="1">
      <alignment horizontal="center" vertical="center"/>
    </xf>
    <xf numFmtId="0" fontId="1" fillId="0" borderId="24" xfId="61" applyFont="1" applyBorder="1" applyAlignment="1">
      <alignment horizontal="center" vertical="center"/>
      <protection/>
    </xf>
    <xf numFmtId="0" fontId="1" fillId="4" borderId="24" xfId="61" applyFont="1" applyFill="1" applyBorder="1" applyAlignment="1">
      <alignment horizontal="center" vertical="center"/>
      <protection/>
    </xf>
    <xf numFmtId="44" fontId="1" fillId="4" borderId="24" xfId="79" applyNumberFormat="1" applyFont="1" applyFill="1" applyBorder="1" applyAlignment="1">
      <alignment horizontal="right" vertical="center"/>
    </xf>
    <xf numFmtId="1" fontId="1" fillId="35" borderId="24" xfId="61" applyNumberFormat="1" applyFont="1" applyFill="1" applyBorder="1" applyAlignment="1">
      <alignment horizontal="center" vertical="center"/>
      <protection/>
    </xf>
    <xf numFmtId="0" fontId="12" fillId="34" borderId="24" xfId="57" applyFont="1" applyFill="1" applyBorder="1" applyAlignment="1" quotePrefix="1">
      <alignment horizontal="center" vertical="center" wrapText="1"/>
      <protection/>
    </xf>
    <xf numFmtId="0" fontId="60" fillId="0" borderId="11" xfId="62" applyFont="1" applyBorder="1" applyAlignment="1">
      <alignment horizontal="center" vertical="center" wrapText="1"/>
      <protection/>
    </xf>
    <xf numFmtId="0" fontId="93" fillId="33" borderId="11" xfId="0" applyFont="1" applyFill="1" applyBorder="1" applyAlignment="1">
      <alignment horizontal="left" vertical="center" wrapText="1"/>
    </xf>
    <xf numFmtId="0" fontId="11" fillId="0" borderId="11" xfId="57" applyFont="1" applyBorder="1" applyAlignment="1">
      <alignment horizontal="left" vertical="center" wrapText="1"/>
      <protection/>
    </xf>
    <xf numFmtId="2" fontId="31" fillId="0" borderId="11" xfId="41" applyNumberFormat="1" applyFont="1" applyBorder="1" applyAlignment="1">
      <alignment horizontal="left" vertical="center" wrapText="1"/>
    </xf>
    <xf numFmtId="49" fontId="20" fillId="33" borderId="15" xfId="71" applyNumberFormat="1" applyFont="1" applyFill="1" applyBorder="1" applyAlignment="1">
      <alignment horizontal="left" vertical="center" wrapText="1"/>
    </xf>
    <xf numFmtId="194" fontId="23" fillId="32" borderId="23" xfId="71" applyNumberFormat="1" applyFont="1" applyFill="1" applyBorder="1" applyAlignment="1">
      <alignment vertical="center"/>
    </xf>
    <xf numFmtId="0" fontId="22" fillId="32" borderId="27" xfId="71" applyNumberFormat="1" applyFont="1" applyFill="1" applyBorder="1" applyAlignment="1">
      <alignment vertical="center"/>
    </xf>
    <xf numFmtId="194" fontId="23" fillId="32" borderId="17" xfId="71" applyNumberFormat="1" applyFont="1" applyFill="1" applyBorder="1" applyAlignment="1">
      <alignment vertical="center"/>
    </xf>
    <xf numFmtId="49" fontId="20" fillId="33" borderId="11" xfId="71" applyNumberFormat="1" applyFont="1" applyFill="1" applyBorder="1" applyAlignment="1">
      <alignment horizontal="left" vertical="center" wrapText="1"/>
    </xf>
    <xf numFmtId="0" fontId="19" fillId="0" borderId="11" xfId="71" applyNumberFormat="1" applyFont="1" applyBorder="1" applyAlignment="1">
      <alignment/>
    </xf>
    <xf numFmtId="194" fontId="23" fillId="32" borderId="28" xfId="71" applyNumberFormat="1" applyFont="1" applyFill="1" applyBorder="1" applyAlignment="1">
      <alignment vertical="center"/>
    </xf>
    <xf numFmtId="184" fontId="1" fillId="4" borderId="11" xfId="78" applyNumberFormat="1" applyFont="1" applyFill="1" applyBorder="1" applyAlignment="1">
      <alignment horizontal="right" vertical="center"/>
    </xf>
    <xf numFmtId="184" fontId="1" fillId="4" borderId="11" xfId="78" applyNumberFormat="1" applyFont="1" applyFill="1" applyBorder="1" applyAlignment="1">
      <alignment horizontal="center" vertical="center"/>
    </xf>
    <xf numFmtId="0" fontId="12" fillId="0" borderId="15" xfId="58" applyFont="1" applyBorder="1" applyAlignment="1" quotePrefix="1">
      <alignment horizontal="center" vertical="center" wrapText="1"/>
      <protection/>
    </xf>
    <xf numFmtId="0" fontId="12" fillId="0" borderId="16" xfId="56" applyFont="1" applyBorder="1" applyAlignment="1" quotePrefix="1">
      <alignment horizontal="center" vertical="center" wrapText="1"/>
      <protection/>
    </xf>
    <xf numFmtId="0" fontId="12" fillId="0" borderId="24" xfId="64" applyFont="1" applyFill="1" applyBorder="1" applyAlignment="1" quotePrefix="1">
      <alignment horizontal="center" vertical="center" wrapText="1"/>
      <protection/>
    </xf>
    <xf numFmtId="0" fontId="12" fillId="0" borderId="26" xfId="62" applyFont="1" applyBorder="1" applyAlignment="1" quotePrefix="1">
      <alignment horizontal="center" vertical="center" wrapText="1"/>
      <protection/>
    </xf>
    <xf numFmtId="0" fontId="12" fillId="0" borderId="24" xfId="58" applyFont="1" applyBorder="1" applyAlignment="1" quotePrefix="1">
      <alignment horizontal="center" vertical="center" wrapText="1"/>
      <protection/>
    </xf>
    <xf numFmtId="44" fontId="1" fillId="4" borderId="11" xfId="79" applyNumberFormat="1" applyFont="1" applyFill="1" applyBorder="1" applyAlignment="1">
      <alignment horizontal="center" vertical="center"/>
    </xf>
    <xf numFmtId="0" fontId="0" fillId="0" borderId="0" xfId="0" applyAlignment="1">
      <alignment wrapText="1"/>
    </xf>
    <xf numFmtId="2" fontId="11" fillId="0" borderId="11" xfId="41" applyNumberFormat="1" applyFont="1" applyBorder="1" applyAlignment="1">
      <alignment horizontal="left" vertical="center" wrapText="1"/>
    </xf>
    <xf numFmtId="0" fontId="1" fillId="4" borderId="11" xfId="61" applyFont="1" applyFill="1" applyBorder="1" applyAlignment="1">
      <alignment horizontal="center" vertical="center"/>
      <protection/>
    </xf>
    <xf numFmtId="2" fontId="18" fillId="0" borderId="11" xfId="41" applyNumberFormat="1" applyFont="1" applyBorder="1" applyAlignment="1">
      <alignment vertical="center" wrapText="1"/>
    </xf>
    <xf numFmtId="0" fontId="27" fillId="0" borderId="11"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1" xfId="62" applyFont="1" applyBorder="1" applyAlignment="1">
      <alignment horizontal="left" vertical="center" wrapText="1"/>
      <protection/>
    </xf>
    <xf numFmtId="183" fontId="66" fillId="0" borderId="11" xfId="62" applyNumberFormat="1" applyFont="1" applyBorder="1" applyAlignment="1">
      <alignment horizontal="center" vertical="center" wrapText="1"/>
      <protection/>
    </xf>
    <xf numFmtId="183" fontId="32" fillId="0" borderId="11" xfId="62" applyNumberFormat="1" applyFont="1" applyBorder="1" applyAlignment="1">
      <alignment horizontal="center" vertical="center" wrapText="1"/>
      <protection/>
    </xf>
    <xf numFmtId="0" fontId="66" fillId="0" borderId="11" xfId="62" applyFont="1" applyBorder="1" applyAlignment="1">
      <alignment horizontal="center" vertical="center" wrapText="1"/>
      <protection/>
    </xf>
    <xf numFmtId="0" fontId="27" fillId="0" borderId="11" xfId="62" applyFont="1" applyBorder="1" applyAlignment="1">
      <alignment horizontal="center" vertical="center" wrapText="1"/>
      <protection/>
    </xf>
    <xf numFmtId="2" fontId="15" fillId="0" borderId="11" xfId="41" applyNumberFormat="1" applyFont="1" applyBorder="1" applyAlignment="1">
      <alignment horizontal="left" vertical="top" wrapText="1"/>
    </xf>
    <xf numFmtId="0" fontId="14" fillId="0" borderId="24" xfId="0" applyFont="1" applyBorder="1" applyAlignment="1">
      <alignment horizontal="left" vertical="center" wrapText="1"/>
    </xf>
    <xf numFmtId="2" fontId="17" fillId="0" borderId="29" xfId="41" applyNumberFormat="1" applyFont="1" applyBorder="1" applyAlignment="1">
      <alignment horizontal="left" vertical="center" wrapText="1"/>
    </xf>
    <xf numFmtId="1" fontId="17" fillId="0" borderId="29" xfId="41" applyNumberFormat="1" applyFont="1" applyBorder="1" applyAlignment="1">
      <alignment horizontal="center" vertical="center" wrapText="1"/>
    </xf>
    <xf numFmtId="0" fontId="1" fillId="0" borderId="24" xfId="61" applyFont="1" applyBorder="1" applyAlignment="1">
      <alignment horizontal="center" vertical="center"/>
      <protection/>
    </xf>
    <xf numFmtId="1" fontId="17" fillId="0" borderId="11" xfId="41" applyNumberFormat="1" applyFont="1" applyBorder="1" applyAlignment="1">
      <alignment horizontal="center" vertical="center" wrapText="1"/>
    </xf>
    <xf numFmtId="0" fontId="12" fillId="0" borderId="24" xfId="61" applyFont="1" applyBorder="1" applyAlignment="1" quotePrefix="1">
      <alignment horizontal="center" vertical="center" wrapText="1"/>
      <protection/>
    </xf>
    <xf numFmtId="184" fontId="3" fillId="32" borderId="17" xfId="59" applyNumberFormat="1" applyFont="1" applyFill="1" applyBorder="1" applyAlignment="1">
      <alignment vertical="center"/>
      <protection/>
    </xf>
    <xf numFmtId="0" fontId="96" fillId="0" borderId="11" xfId="41" applyNumberFormat="1" applyFont="1" applyBorder="1" applyAlignment="1">
      <alignment horizontal="left" vertical="center" wrapText="1"/>
    </xf>
    <xf numFmtId="1" fontId="96" fillId="36" borderId="11" xfId="41" applyNumberFormat="1" applyFont="1" applyFill="1" applyBorder="1" applyAlignment="1">
      <alignment horizontal="center" vertical="center" wrapText="1"/>
    </xf>
    <xf numFmtId="0" fontId="1" fillId="34" borderId="11" xfId="61" applyFont="1" applyFill="1" applyBorder="1" applyAlignment="1">
      <alignment horizontal="center" vertical="center"/>
      <protection/>
    </xf>
    <xf numFmtId="0" fontId="0" fillId="0" borderId="11" xfId="70" applyFont="1" applyBorder="1" applyAlignment="1">
      <alignment horizontal="left" vertical="center" wrapText="1"/>
      <protection/>
    </xf>
    <xf numFmtId="0" fontId="0" fillId="0" borderId="11" xfId="70" applyFont="1" applyBorder="1" applyAlignment="1">
      <alignment vertical="top" wrapText="1"/>
      <protection/>
    </xf>
    <xf numFmtId="0" fontId="92" fillId="0" borderId="11" xfId="0" applyFont="1" applyFill="1" applyBorder="1" applyAlignment="1">
      <alignment horizontal="center" vertical="top" wrapText="1"/>
    </xf>
    <xf numFmtId="44" fontId="1" fillId="0" borderId="0" xfId="61" applyNumberFormat="1" applyAlignment="1">
      <alignment horizontal="center" vertical="center"/>
      <protection/>
    </xf>
    <xf numFmtId="0" fontId="33" fillId="0" borderId="11" xfId="0" applyFont="1" applyBorder="1" applyAlignment="1">
      <alignment vertical="top" wrapText="1"/>
    </xf>
    <xf numFmtId="0" fontId="1" fillId="0" borderId="11" xfId="0" applyFont="1" applyBorder="1" applyAlignment="1">
      <alignment vertical="top" wrapText="1"/>
    </xf>
    <xf numFmtId="0" fontId="11" fillId="0" borderId="11" xfId="0" applyNumberFormat="1" applyFont="1" applyFill="1" applyBorder="1" applyAlignment="1">
      <alignment horizontal="center" vertical="center" wrapText="1"/>
    </xf>
    <xf numFmtId="0" fontId="14" fillId="0" borderId="19" xfId="0" applyFont="1" applyBorder="1" applyAlignment="1">
      <alignment horizontal="center" vertical="center" wrapText="1"/>
    </xf>
    <xf numFmtId="49" fontId="97" fillId="33" borderId="12" xfId="71" applyNumberFormat="1" applyFont="1" applyFill="1" applyBorder="1" applyAlignment="1">
      <alignment horizontal="left" vertical="top" wrapText="1"/>
    </xf>
    <xf numFmtId="49" fontId="97" fillId="33" borderId="15" xfId="71" applyNumberFormat="1" applyFont="1" applyFill="1" applyBorder="1" applyAlignment="1">
      <alignment horizontal="left" vertical="top" wrapText="1"/>
    </xf>
    <xf numFmtId="49" fontId="98" fillId="33" borderId="12" xfId="71" applyNumberFormat="1" applyFont="1" applyFill="1" applyBorder="1" applyAlignment="1">
      <alignment horizontal="justify" vertical="top" wrapText="1"/>
    </xf>
    <xf numFmtId="49" fontId="97" fillId="33" borderId="11" xfId="71" applyNumberFormat="1" applyFont="1" applyFill="1" applyBorder="1" applyAlignment="1">
      <alignment horizontal="justify" vertical="top" wrapText="1"/>
    </xf>
    <xf numFmtId="49" fontId="99" fillId="33" borderId="12" xfId="71" applyNumberFormat="1" applyFont="1" applyFill="1" applyBorder="1" applyAlignment="1">
      <alignment horizontal="left" vertical="top" wrapText="1"/>
    </xf>
    <xf numFmtId="49" fontId="99" fillId="33" borderId="12" xfId="71" applyNumberFormat="1" applyFont="1" applyFill="1" applyBorder="1" applyAlignment="1">
      <alignment horizontal="left" vertical="center" wrapText="1"/>
    </xf>
    <xf numFmtId="0" fontId="35" fillId="0" borderId="0" xfId="0" applyFont="1" applyAlignment="1">
      <alignment horizontal="left" vertical="center" wrapText="1"/>
    </xf>
    <xf numFmtId="49" fontId="99" fillId="33" borderId="11" xfId="71" applyNumberFormat="1" applyFont="1" applyFill="1" applyBorder="1" applyAlignment="1">
      <alignment horizontal="left" vertical="center" wrapText="1"/>
    </xf>
    <xf numFmtId="0" fontId="35" fillId="0" borderId="11" xfId="0" applyFont="1" applyBorder="1" applyAlignment="1">
      <alignment horizontal="left" vertical="center"/>
    </xf>
    <xf numFmtId="44" fontId="11" fillId="4" borderId="11" xfId="79" applyNumberFormat="1" applyFont="1" applyFill="1" applyBorder="1" applyAlignment="1">
      <alignment horizontal="center" vertical="center"/>
    </xf>
    <xf numFmtId="49" fontId="31" fillId="33" borderId="12" xfId="71" applyNumberFormat="1" applyFont="1" applyFill="1" applyBorder="1" applyAlignment="1">
      <alignment horizontal="center" vertical="center" wrapText="1"/>
    </xf>
    <xf numFmtId="0" fontId="0" fillId="0" borderId="11" xfId="0" applyBorder="1" applyAlignment="1">
      <alignment/>
    </xf>
    <xf numFmtId="44" fontId="14" fillId="35" borderId="11" xfId="79" applyNumberFormat="1" applyFont="1" applyFill="1" applyBorder="1" applyAlignment="1">
      <alignment horizontal="center" vertical="center" wrapText="1"/>
    </xf>
    <xf numFmtId="44" fontId="14" fillId="35" borderId="11" xfId="81" applyNumberFormat="1" applyFont="1" applyFill="1" applyBorder="1" applyAlignment="1">
      <alignment horizontal="center" vertical="center" wrapText="1"/>
    </xf>
    <xf numFmtId="1" fontId="1" fillId="35" borderId="11" xfId="69" applyNumberFormat="1" applyFont="1" applyFill="1" applyBorder="1" applyAlignment="1">
      <alignment horizontal="center" vertical="center"/>
    </xf>
    <xf numFmtId="1" fontId="12" fillId="35" borderId="11" xfId="69" applyNumberFormat="1" applyFont="1" applyFill="1" applyBorder="1" applyAlignment="1" quotePrefix="1">
      <alignment horizontal="center" vertical="center" wrapText="1"/>
    </xf>
    <xf numFmtId="1" fontId="56" fillId="35" borderId="11" xfId="69" applyNumberFormat="1" applyFont="1" applyFill="1" applyBorder="1" applyAlignment="1">
      <alignment horizontal="center" vertical="center"/>
    </xf>
    <xf numFmtId="1" fontId="1" fillId="35" borderId="11" xfId="69" applyNumberFormat="1" applyFont="1" applyFill="1" applyBorder="1" applyAlignment="1">
      <alignment horizontal="center" vertical="center"/>
    </xf>
    <xf numFmtId="1" fontId="14" fillId="35" borderId="11" xfId="69" applyNumberFormat="1" applyFont="1" applyFill="1" applyBorder="1" applyAlignment="1">
      <alignment horizontal="center" vertical="center" wrapText="1"/>
    </xf>
    <xf numFmtId="44" fontId="3" fillId="0" borderId="11" xfId="59" applyNumberFormat="1" applyFont="1" applyFill="1" applyBorder="1" applyAlignment="1">
      <alignment vertical="center"/>
      <protection/>
    </xf>
    <xf numFmtId="44" fontId="1" fillId="34" borderId="11" xfId="79" applyNumberFormat="1" applyFont="1" applyFill="1" applyBorder="1" applyAlignment="1">
      <alignment horizontal="right" vertical="center"/>
    </xf>
    <xf numFmtId="44" fontId="3" fillId="34" borderId="11"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44" fontId="3" fillId="34" borderId="17" xfId="59" applyNumberFormat="1" applyFont="1" applyFill="1" applyBorder="1" applyAlignment="1">
      <alignment vertical="center"/>
      <protection/>
    </xf>
    <xf numFmtId="184" fontId="1" fillId="0" borderId="11" xfId="78" applyNumberFormat="1" applyFont="1" applyFill="1" applyBorder="1" applyAlignment="1">
      <alignment horizontal="right" vertical="center"/>
    </xf>
    <xf numFmtId="1" fontId="1" fillId="0" borderId="11" xfId="62" applyNumberFormat="1" applyFont="1" applyFill="1" applyBorder="1" applyAlignment="1">
      <alignment horizontal="center" vertical="center"/>
      <protection/>
    </xf>
    <xf numFmtId="0" fontId="12" fillId="0" borderId="11" xfId="58" applyFont="1" applyFill="1" applyBorder="1" applyAlignment="1" quotePrefix="1">
      <alignment horizontal="center" vertical="center" wrapText="1"/>
      <protection/>
    </xf>
    <xf numFmtId="1" fontId="1" fillId="0" borderId="11" xfId="78" applyNumberFormat="1" applyFont="1" applyFill="1" applyBorder="1" applyAlignment="1">
      <alignment horizontal="center" vertical="center"/>
    </xf>
    <xf numFmtId="1" fontId="1" fillId="40" borderId="11" xfId="62" applyNumberFormat="1" applyFont="1" applyFill="1" applyBorder="1" applyAlignment="1">
      <alignment horizontal="center" vertical="center"/>
      <protection/>
    </xf>
    <xf numFmtId="0" fontId="27" fillId="0" borderId="11" xfId="0" applyFont="1" applyBorder="1" applyAlignment="1">
      <alignment horizontal="center" vertical="center" wrapText="1"/>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100" fillId="0" borderId="11" xfId="65" applyNumberFormat="1" applyFont="1" applyFill="1" applyBorder="1" applyAlignment="1">
      <alignment horizontal="center" vertical="center" wrapText="1"/>
      <protection/>
    </xf>
    <xf numFmtId="0" fontId="101" fillId="0" borderId="11" xfId="61" applyFont="1" applyBorder="1" applyAlignment="1">
      <alignment horizontal="center" vertical="center" wrapText="1"/>
      <protection/>
    </xf>
    <xf numFmtId="0" fontId="101" fillId="0" borderId="11" xfId="61" applyFont="1" applyBorder="1" applyAlignment="1">
      <alignment horizontal="center" vertical="center" wrapText="1"/>
      <protection/>
    </xf>
    <xf numFmtId="0" fontId="101" fillId="0" borderId="11" xfId="62" applyFont="1" applyBorder="1" applyAlignment="1">
      <alignment horizontal="center" vertical="center"/>
      <protection/>
    </xf>
    <xf numFmtId="1" fontId="102" fillId="0" borderId="18" xfId="41" applyNumberFormat="1" applyFont="1" applyBorder="1" applyAlignment="1">
      <alignment horizontal="center" vertical="center" wrapText="1"/>
    </xf>
    <xf numFmtId="2" fontId="102" fillId="0" borderId="18" xfId="41" applyNumberFormat="1" applyFont="1" applyBorder="1" applyAlignment="1">
      <alignment horizontal="left" vertical="center" wrapText="1"/>
    </xf>
    <xf numFmtId="0" fontId="103" fillId="0" borderId="11" xfId="65" applyNumberFormat="1" applyFont="1" applyFill="1" applyBorder="1" applyAlignment="1">
      <alignment horizontal="center" vertical="center" wrapText="1"/>
      <protection/>
    </xf>
    <xf numFmtId="0" fontId="104" fillId="0" borderId="11" xfId="61" applyFont="1" applyBorder="1" applyAlignment="1">
      <alignment horizontal="center" vertical="center" wrapText="1"/>
      <protection/>
    </xf>
    <xf numFmtId="0" fontId="100" fillId="0" borderId="20" xfId="65" applyNumberFormat="1" applyFont="1" applyFill="1" applyBorder="1" applyAlignment="1">
      <alignment horizontal="center" vertical="center" wrapText="1"/>
      <protection/>
    </xf>
    <xf numFmtId="0" fontId="100" fillId="0" borderId="20" xfId="0" applyFont="1" applyBorder="1" applyAlignment="1">
      <alignment horizontal="center" vertical="center" wrapText="1"/>
    </xf>
    <xf numFmtId="0" fontId="13" fillId="0" borderId="0" xfId="65" applyFont="1" applyAlignment="1">
      <alignment horizontal="left" vertical="center" wrapText="1"/>
      <protection/>
    </xf>
    <xf numFmtId="0" fontId="3" fillId="0" borderId="11" xfId="61" applyFont="1" applyBorder="1" applyAlignment="1">
      <alignment horizontal="center" vertical="center" wrapText="1"/>
      <protection/>
    </xf>
    <xf numFmtId="0" fontId="12" fillId="0" borderId="31" xfId="57" applyFont="1" applyBorder="1" applyAlignment="1" quotePrefix="1">
      <alignment horizontal="center" vertical="center" wrapText="1"/>
      <protection/>
    </xf>
    <xf numFmtId="0" fontId="12" fillId="0" borderId="32" xfId="57" applyFont="1" applyBorder="1" applyAlignment="1">
      <alignment horizontal="center" vertical="center" wrapText="1"/>
      <protection/>
    </xf>
    <xf numFmtId="0" fontId="3" fillId="32" borderId="10" xfId="59" applyFont="1" applyFill="1" applyBorder="1" applyAlignment="1">
      <alignment horizontal="center" vertical="center"/>
      <protection/>
    </xf>
    <xf numFmtId="0" fontId="1" fillId="0" borderId="0" xfId="60" applyAlignment="1">
      <alignment wrapText="1"/>
      <protection/>
    </xf>
    <xf numFmtId="0" fontId="0" fillId="0" borderId="0" xfId="0" applyAlignment="1">
      <alignment/>
    </xf>
    <xf numFmtId="0" fontId="3" fillId="0" borderId="11" xfId="62" applyFont="1" applyBorder="1" applyAlignment="1">
      <alignment horizontal="center" vertical="center" wrapText="1"/>
      <protection/>
    </xf>
    <xf numFmtId="0" fontId="12" fillId="0" borderId="31" xfId="58" applyFont="1" applyBorder="1" applyAlignment="1" quotePrefix="1">
      <alignment horizontal="center" vertical="center" wrapText="1"/>
      <protection/>
    </xf>
    <xf numFmtId="0" fontId="12" fillId="0" borderId="32" xfId="58" applyFont="1" applyBorder="1" applyAlignment="1">
      <alignment horizontal="center" vertical="center" wrapText="1"/>
      <protection/>
    </xf>
    <xf numFmtId="0" fontId="3" fillId="32" borderId="0" xfId="59" applyFont="1" applyFill="1" applyBorder="1" applyAlignment="1">
      <alignment horizontal="center" vertical="center"/>
      <protection/>
    </xf>
    <xf numFmtId="0" fontId="3" fillId="32" borderId="10" xfId="59" applyFont="1" applyFill="1" applyBorder="1" applyAlignment="1">
      <alignment horizontal="center" vertical="center"/>
      <protection/>
    </xf>
    <xf numFmtId="0" fontId="66" fillId="4" borderId="11" xfId="62" applyFont="1" applyFill="1" applyBorder="1" applyAlignment="1">
      <alignment horizontal="left" vertical="center" wrapText="1"/>
      <protection/>
    </xf>
    <xf numFmtId="0" fontId="60" fillId="0" borderId="11" xfId="62" applyFont="1" applyBorder="1" applyAlignment="1">
      <alignment horizontal="center" vertical="center" wrapText="1"/>
      <protection/>
    </xf>
    <xf numFmtId="0" fontId="66" fillId="4" borderId="19" xfId="62" applyFont="1" applyFill="1" applyBorder="1" applyAlignment="1">
      <alignment horizontal="left" vertical="center" wrapText="1"/>
      <protection/>
    </xf>
    <xf numFmtId="0" fontId="66" fillId="4" borderId="30" xfId="62" applyFont="1" applyFill="1" applyBorder="1" applyAlignment="1">
      <alignment horizontal="left" vertical="center" wrapText="1"/>
      <protection/>
    </xf>
    <xf numFmtId="0" fontId="66" fillId="4" borderId="20" xfId="62" applyFont="1" applyFill="1" applyBorder="1" applyAlignment="1">
      <alignment horizontal="left" vertical="center" wrapText="1"/>
      <protection/>
    </xf>
    <xf numFmtId="0" fontId="27" fillId="34" borderId="19" xfId="62" applyFont="1" applyFill="1" applyBorder="1" applyAlignment="1">
      <alignment horizontal="left" vertical="center" wrapText="1"/>
      <protection/>
    </xf>
    <xf numFmtId="0" fontId="27" fillId="34" borderId="30" xfId="62" applyFont="1" applyFill="1" applyBorder="1" applyAlignment="1">
      <alignment horizontal="left" vertical="center" wrapText="1"/>
      <protection/>
    </xf>
    <xf numFmtId="0" fontId="27" fillId="34" borderId="20" xfId="62" applyFont="1" applyFill="1" applyBorder="1" applyAlignment="1">
      <alignment horizontal="left" vertical="center" wrapText="1"/>
      <protection/>
    </xf>
    <xf numFmtId="0" fontId="3" fillId="32" borderId="0" xfId="59" applyFont="1" applyFill="1" applyBorder="1" applyAlignment="1">
      <alignment horizontal="center" vertical="center"/>
      <protection/>
    </xf>
    <xf numFmtId="0" fontId="12" fillId="0" borderId="27" xfId="57" applyFont="1" applyBorder="1" applyAlignment="1" quotePrefix="1">
      <alignment horizontal="center" vertical="center" wrapText="1"/>
      <protection/>
    </xf>
    <xf numFmtId="0" fontId="13" fillId="0" borderId="33" xfId="65" applyFont="1" applyBorder="1" applyAlignment="1">
      <alignment horizontal="left" vertical="center" wrapText="1"/>
      <protection/>
    </xf>
    <xf numFmtId="0" fontId="12" fillId="0" borderId="11" xfId="58" applyFont="1" applyBorder="1" applyAlignment="1" quotePrefix="1">
      <alignment horizontal="center" vertical="center" wrapText="1"/>
      <protection/>
    </xf>
    <xf numFmtId="0" fontId="12" fillId="0" borderId="11" xfId="58" applyFont="1" applyBorder="1" applyAlignment="1">
      <alignment horizontal="center" vertical="center" wrapText="1"/>
      <protection/>
    </xf>
    <xf numFmtId="0" fontId="0" fillId="0" borderId="0" xfId="53" applyAlignment="1">
      <alignment/>
      <protection/>
    </xf>
    <xf numFmtId="0" fontId="72" fillId="0" borderId="0" xfId="65" applyFont="1" applyAlignment="1">
      <alignment horizontal="left" vertical="center" wrapText="1"/>
      <protection/>
    </xf>
    <xf numFmtId="0" fontId="60" fillId="0" borderId="11" xfId="61" applyFont="1" applyBorder="1" applyAlignment="1">
      <alignment horizontal="center" vertical="center" wrapText="1"/>
      <protection/>
    </xf>
    <xf numFmtId="0" fontId="63" fillId="0" borderId="27" xfId="57" applyFont="1" applyBorder="1" applyAlignment="1" quotePrefix="1">
      <alignment horizontal="center" vertical="center" wrapText="1"/>
      <protection/>
    </xf>
    <xf numFmtId="0" fontId="63" fillId="0" borderId="32" xfId="57" applyFont="1" applyBorder="1" applyAlignment="1">
      <alignment horizontal="center" vertical="center" wrapText="1"/>
      <protection/>
    </xf>
    <xf numFmtId="0" fontId="60" fillId="32" borderId="0" xfId="59" applyFont="1" applyFill="1" applyBorder="1" applyAlignment="1">
      <alignment horizontal="center" vertical="center"/>
      <protection/>
    </xf>
    <xf numFmtId="0" fontId="56" fillId="0" borderId="0" xfId="60" applyFont="1" applyAlignment="1">
      <alignment wrapText="1"/>
      <protection/>
    </xf>
    <xf numFmtId="0" fontId="56" fillId="0" borderId="0" xfId="0" applyFont="1" applyAlignment="1">
      <alignment/>
    </xf>
    <xf numFmtId="49" fontId="23" fillId="32" borderId="0" xfId="71" applyNumberFormat="1" applyFont="1" applyFill="1" applyBorder="1" applyAlignment="1">
      <alignment horizontal="center" vertical="center"/>
    </xf>
    <xf numFmtId="0" fontId="23" fillId="32" borderId="32" xfId="71" applyNumberFormat="1" applyFont="1" applyFill="1" applyBorder="1" applyAlignment="1">
      <alignment horizontal="center" vertical="center"/>
    </xf>
    <xf numFmtId="49" fontId="23" fillId="32" borderId="12" xfId="71" applyNumberFormat="1" applyFont="1" applyFill="1" applyBorder="1" applyAlignment="1">
      <alignment horizontal="center" vertical="center" wrapText="1"/>
    </xf>
    <xf numFmtId="0" fontId="23" fillId="32" borderId="12" xfId="71" applyNumberFormat="1" applyFont="1" applyFill="1" applyBorder="1" applyAlignment="1">
      <alignment horizontal="center" vertical="center" wrapText="1"/>
    </xf>
    <xf numFmtId="49" fontId="24" fillId="32" borderId="34" xfId="71" applyNumberFormat="1" applyFont="1" applyFill="1" applyBorder="1" applyAlignment="1">
      <alignment horizontal="center" vertical="center" wrapText="1"/>
    </xf>
    <xf numFmtId="0" fontId="25" fillId="32" borderId="35" xfId="71" applyNumberFormat="1" applyFont="1" applyFill="1" applyBorder="1" applyAlignment="1">
      <alignment horizontal="center" vertical="center" wrapText="1"/>
    </xf>
    <xf numFmtId="49" fontId="23" fillId="33" borderId="21" xfId="71" applyNumberFormat="1" applyFont="1" applyFill="1" applyBorder="1" applyAlignment="1">
      <alignment horizontal="left" vertical="center" wrapText="1"/>
    </xf>
    <xf numFmtId="0" fontId="26" fillId="33" borderId="21" xfId="71" applyNumberFormat="1" applyFont="1" applyFill="1" applyBorder="1" applyAlignment="1">
      <alignment horizontal="left" vertical="center" wrapText="1"/>
    </xf>
    <xf numFmtId="49" fontId="23" fillId="32" borderId="36" xfId="71" applyNumberFormat="1" applyFont="1" applyFill="1" applyBorder="1" applyAlignment="1">
      <alignment horizontal="center" vertical="center"/>
    </xf>
    <xf numFmtId="0" fontId="23" fillId="32" borderId="37" xfId="71" applyNumberFormat="1" applyFont="1" applyFill="1" applyBorder="1" applyAlignment="1">
      <alignment horizontal="center" vertical="center"/>
    </xf>
    <xf numFmtId="2" fontId="17" fillId="0" borderId="10" xfId="41" applyNumberFormat="1" applyFont="1" applyFill="1" applyBorder="1" applyAlignment="1">
      <alignment horizontal="left" vertical="center" wrapText="1"/>
    </xf>
    <xf numFmtId="44" fontId="13" fillId="0" borderId="19" xfId="78" applyFont="1" applyFill="1" applyBorder="1" applyAlignment="1">
      <alignment horizontal="center" vertical="center" wrapText="1"/>
    </xf>
    <xf numFmtId="44" fontId="13" fillId="0" borderId="20" xfId="78" applyFont="1" applyFill="1" applyBorder="1" applyAlignment="1">
      <alignment horizontal="center" vertical="center" wrapText="1"/>
    </xf>
    <xf numFmtId="0" fontId="12" fillId="0" borderId="27" xfId="58" applyFont="1" applyBorder="1" applyAlignment="1" quotePrefix="1">
      <alignment horizontal="center" vertical="center" wrapText="1"/>
      <protection/>
    </xf>
    <xf numFmtId="0" fontId="10" fillId="0" borderId="11" xfId="0" applyFont="1" applyBorder="1" applyAlignment="1">
      <alignment horizontal="center"/>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Komórka połączona" xfId="45"/>
    <cellStyle name="Komórka zaznaczona" xfId="46"/>
    <cellStyle name="Nagłówek 1" xfId="47"/>
    <cellStyle name="Nagłówek 2" xfId="48"/>
    <cellStyle name="Nagłówek 3" xfId="49"/>
    <cellStyle name="Nagłówek 4" xfId="50"/>
    <cellStyle name="Neutralny" xfId="51"/>
    <cellStyle name="Normal 3" xfId="52"/>
    <cellStyle name="Normalny 2" xfId="53"/>
    <cellStyle name="Normalny 3" xfId="54"/>
    <cellStyle name="Normalny_Arkusz11" xfId="55"/>
    <cellStyle name="Normalny_Arkusz11 2" xfId="56"/>
    <cellStyle name="Normalny_Arkusz13" xfId="57"/>
    <cellStyle name="Normalny_Arkusz13 2" xfId="58"/>
    <cellStyle name="Normalny_Arkusz5" xfId="59"/>
    <cellStyle name="Normalny_Arkusz9" xfId="60"/>
    <cellStyle name="Normalny_kardiowert_w2-zal2" xfId="61"/>
    <cellStyle name="Normalny_kardiowert_w2-zal2 2" xfId="62"/>
    <cellStyle name="Normalny_pak. nr 1, 2009" xfId="63"/>
    <cellStyle name="Normalny_pak. nr 1, 2009 2" xfId="64"/>
    <cellStyle name="Normalny_Przedmiot zamówienia - załącznik2" xfId="65"/>
    <cellStyle name="Obliczenia" xfId="66"/>
    <cellStyle name="Followed Hyperlink" xfId="67"/>
    <cellStyle name="Procent 2" xfId="68"/>
    <cellStyle name="Percent" xfId="69"/>
    <cellStyle name="Standardowy 2" xfId="70"/>
    <cellStyle name="Standardowy 3" xfId="71"/>
    <cellStyle name="Suma" xfId="72"/>
    <cellStyle name="Tekst objaśnienia" xfId="73"/>
    <cellStyle name="Tekst ostrzeżenia" xfId="74"/>
    <cellStyle name="Tytuł" xfId="75"/>
    <cellStyle name="Uwaga" xfId="76"/>
    <cellStyle name="Walutowe 2" xfId="77"/>
    <cellStyle name="Walutowe 3" xfId="78"/>
    <cellStyle name="Currency" xfId="79"/>
    <cellStyle name="Currency [0]" xfId="80"/>
    <cellStyle name="Walutowy 2" xfId="81"/>
    <cellStyle name="Zły"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Layout" zoomScaleNormal="75" workbookViewId="0" topLeftCell="A7">
      <selection activeCell="H4" sqref="H4"/>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158</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v>8</v>
      </c>
      <c r="J3" s="32" t="s">
        <v>21</v>
      </c>
      <c r="K3" s="50">
        <v>11</v>
      </c>
    </row>
    <row r="4" spans="1:11" s="25" customFormat="1" ht="120">
      <c r="A4" s="67">
        <v>1</v>
      </c>
      <c r="B4" s="149" t="s">
        <v>127</v>
      </c>
      <c r="C4" s="71">
        <v>400</v>
      </c>
      <c r="D4" s="12" t="s">
        <v>5</v>
      </c>
      <c r="E4" s="13"/>
      <c r="F4" s="52"/>
      <c r="G4" s="42">
        <f aca="true" t="shared" si="0" ref="G4:G10">ROUND(F4*(1+(I4/100)),2)</f>
        <v>0</v>
      </c>
      <c r="H4" s="43">
        <f aca="true" t="shared" si="1" ref="H4:H10">C4*F4</f>
        <v>0</v>
      </c>
      <c r="I4" s="53"/>
      <c r="J4" s="43">
        <f aca="true" t="shared" si="2" ref="J4:J10">H4+H4*I4/100</f>
        <v>0</v>
      </c>
      <c r="K4" s="51"/>
    </row>
    <row r="5" spans="1:11" s="25" customFormat="1" ht="84">
      <c r="A5" s="67">
        <v>2</v>
      </c>
      <c r="B5" s="81" t="s">
        <v>128</v>
      </c>
      <c r="C5" s="71">
        <v>100</v>
      </c>
      <c r="D5" s="12" t="s">
        <v>5</v>
      </c>
      <c r="E5" s="13"/>
      <c r="F5" s="52"/>
      <c r="G5" s="42">
        <f t="shared" si="0"/>
        <v>0</v>
      </c>
      <c r="H5" s="43">
        <f t="shared" si="1"/>
        <v>0</v>
      </c>
      <c r="I5" s="53"/>
      <c r="J5" s="43">
        <f t="shared" si="2"/>
        <v>0</v>
      </c>
      <c r="K5" s="51"/>
    </row>
    <row r="6" spans="1:11" s="25" customFormat="1" ht="102">
      <c r="A6" s="67">
        <v>3</v>
      </c>
      <c r="B6" s="150" t="s">
        <v>129</v>
      </c>
      <c r="C6" s="71">
        <v>200</v>
      </c>
      <c r="D6" s="82" t="s">
        <v>5</v>
      </c>
      <c r="E6" s="292" t="s">
        <v>215</v>
      </c>
      <c r="F6" s="52"/>
      <c r="G6" s="42">
        <f t="shared" si="0"/>
        <v>0</v>
      </c>
      <c r="H6" s="340">
        <f t="shared" si="1"/>
        <v>0</v>
      </c>
      <c r="I6" s="53"/>
      <c r="J6" s="340">
        <f t="shared" si="2"/>
        <v>0</v>
      </c>
      <c r="K6" s="51"/>
    </row>
    <row r="7" spans="1:11" s="25" customFormat="1" ht="96">
      <c r="A7" s="67">
        <v>4</v>
      </c>
      <c r="B7" s="81" t="s">
        <v>217</v>
      </c>
      <c r="C7" s="71">
        <v>200</v>
      </c>
      <c r="D7" s="82" t="s">
        <v>93</v>
      </c>
      <c r="E7" s="13"/>
      <c r="F7" s="52"/>
      <c r="G7" s="42">
        <f t="shared" si="0"/>
        <v>0</v>
      </c>
      <c r="H7" s="43">
        <f t="shared" si="1"/>
        <v>0</v>
      </c>
      <c r="I7" s="53"/>
      <c r="J7" s="43">
        <f t="shared" si="2"/>
        <v>0</v>
      </c>
      <c r="K7" s="51"/>
    </row>
    <row r="8" spans="1:11" s="25" customFormat="1" ht="108">
      <c r="A8" s="67">
        <v>5</v>
      </c>
      <c r="B8" s="83" t="s">
        <v>130</v>
      </c>
      <c r="C8" s="71">
        <v>50</v>
      </c>
      <c r="D8" s="82" t="s">
        <v>93</v>
      </c>
      <c r="E8" s="13"/>
      <c r="F8" s="52"/>
      <c r="G8" s="42">
        <f t="shared" si="0"/>
        <v>0</v>
      </c>
      <c r="H8" s="43">
        <f t="shared" si="1"/>
        <v>0</v>
      </c>
      <c r="I8" s="53"/>
      <c r="J8" s="43">
        <f t="shared" si="2"/>
        <v>0</v>
      </c>
      <c r="K8" s="51"/>
    </row>
    <row r="9" spans="1:11" s="25" customFormat="1" ht="145.5" customHeight="1">
      <c r="A9" s="62">
        <v>6</v>
      </c>
      <c r="B9" s="293" t="s">
        <v>216</v>
      </c>
      <c r="C9" s="71">
        <v>100</v>
      </c>
      <c r="D9" s="12" t="s">
        <v>5</v>
      </c>
      <c r="E9" s="13"/>
      <c r="F9" s="52"/>
      <c r="G9" s="42">
        <f t="shared" si="0"/>
        <v>0</v>
      </c>
      <c r="H9" s="43">
        <f t="shared" si="1"/>
        <v>0</v>
      </c>
      <c r="I9" s="53"/>
      <c r="J9" s="43">
        <f t="shared" si="2"/>
        <v>0</v>
      </c>
      <c r="K9" s="51"/>
    </row>
    <row r="10" spans="1:11" s="25" customFormat="1" ht="89.25">
      <c r="A10" s="67">
        <v>7</v>
      </c>
      <c r="B10" s="76" t="s">
        <v>132</v>
      </c>
      <c r="C10" s="71">
        <v>50</v>
      </c>
      <c r="D10" s="12" t="s">
        <v>5</v>
      </c>
      <c r="E10" s="13"/>
      <c r="F10" s="52"/>
      <c r="G10" s="42">
        <f t="shared" si="0"/>
        <v>0</v>
      </c>
      <c r="H10" s="43">
        <f t="shared" si="1"/>
        <v>0</v>
      </c>
      <c r="I10" s="53"/>
      <c r="J10" s="43">
        <f t="shared" si="2"/>
        <v>0</v>
      </c>
      <c r="K10" s="51"/>
    </row>
    <row r="11" spans="1:11" s="25" customFormat="1" ht="12.75">
      <c r="A11" s="3"/>
      <c r="B11" s="3"/>
      <c r="C11" s="4"/>
      <c r="D11" s="1"/>
      <c r="E11" s="5"/>
      <c r="F11" s="367" t="s">
        <v>11</v>
      </c>
      <c r="G11" s="367"/>
      <c r="H11" s="341">
        <f>SUM(H4:H10)</f>
        <v>0</v>
      </c>
      <c r="I11" s="5"/>
      <c r="J11" s="341">
        <f>SUM(J4:J10)</f>
        <v>0</v>
      </c>
      <c r="K11" s="8"/>
    </row>
    <row r="12" spans="1:7" ht="12.75">
      <c r="A12" s="14" t="s">
        <v>10</v>
      </c>
      <c r="F12" s="15"/>
      <c r="G12" s="22"/>
    </row>
    <row r="13" spans="1:6" ht="12.75">
      <c r="A13" s="14"/>
      <c r="F13" s="15"/>
    </row>
    <row r="14" spans="1:10" ht="14.25" customHeight="1">
      <c r="A14" s="35"/>
      <c r="B14" s="36"/>
      <c r="C14" s="37"/>
      <c r="D14" s="37"/>
      <c r="E14" s="37"/>
      <c r="F14" s="38"/>
      <c r="G14" s="40"/>
      <c r="H14" s="40"/>
      <c r="I14" s="40"/>
      <c r="J14" s="39"/>
    </row>
    <row r="15" spans="1:10" s="14" customFormat="1" ht="19.5" customHeight="1">
      <c r="A15" s="19" t="s">
        <v>157</v>
      </c>
      <c r="B15" s="20"/>
      <c r="C15" s="20"/>
      <c r="D15" s="20"/>
      <c r="E15" s="20"/>
      <c r="F15" s="16"/>
      <c r="I15" s="17"/>
      <c r="J15" s="17"/>
    </row>
    <row r="16" spans="5:10" s="14" customFormat="1" ht="12.75" customHeight="1">
      <c r="E16" s="18"/>
      <c r="F16" s="20"/>
      <c r="G16" s="21"/>
      <c r="H16" s="17"/>
      <c r="I16" s="17"/>
      <c r="J16" s="17"/>
    </row>
    <row r="17" spans="1:10" s="14" customFormat="1" ht="40.5" customHeight="1">
      <c r="A17" s="368" t="s">
        <v>22</v>
      </c>
      <c r="B17" s="369"/>
      <c r="C17" s="369"/>
      <c r="D17" s="369"/>
      <c r="E17" s="369"/>
      <c r="F17" s="369"/>
      <c r="G17" s="369"/>
      <c r="H17" s="369"/>
      <c r="I17" s="369"/>
      <c r="J17" s="369"/>
    </row>
    <row r="18" spans="1:10" s="14" customFormat="1" ht="16.5" customHeight="1">
      <c r="A18" s="33"/>
      <c r="B18" s="34"/>
      <c r="C18" s="34"/>
      <c r="D18" s="34"/>
      <c r="E18" s="34"/>
      <c r="F18" s="34"/>
      <c r="G18" s="34"/>
      <c r="H18" s="34"/>
      <c r="I18" s="34"/>
      <c r="J18" s="34"/>
    </row>
    <row r="19" spans="1:10" s="14" customFormat="1" ht="12.75" customHeight="1">
      <c r="A19" s="23" t="s">
        <v>12</v>
      </c>
      <c r="E19" s="18"/>
      <c r="F19" s="18"/>
      <c r="G19" s="18"/>
      <c r="H19" s="18"/>
      <c r="I19" s="18"/>
      <c r="J19" s="18"/>
    </row>
    <row r="20" spans="1:10" s="14" customFormat="1" ht="12.75" customHeight="1">
      <c r="A20" s="23"/>
      <c r="E20" s="18"/>
      <c r="F20" s="18"/>
      <c r="G20" s="18"/>
      <c r="H20" s="18"/>
      <c r="I20" s="18"/>
      <c r="J20" s="18"/>
    </row>
    <row r="21" spans="5:10" s="14" customFormat="1" ht="12.75" customHeight="1">
      <c r="E21" s="18"/>
      <c r="F21" s="18"/>
      <c r="G21" s="18"/>
      <c r="H21" s="18"/>
      <c r="I21" s="18"/>
      <c r="J21" s="18"/>
    </row>
    <row r="22" spans="6:10" ht="12.75">
      <c r="F22" s="18"/>
      <c r="G22" s="18"/>
      <c r="H22" s="18" t="s">
        <v>24</v>
      </c>
      <c r="I22" s="18"/>
      <c r="J22" s="18"/>
    </row>
    <row r="23" ht="12.75">
      <c r="H23" s="24" t="s">
        <v>23</v>
      </c>
    </row>
    <row r="29" spans="1:10" s="14" customFormat="1" ht="40.5" customHeight="1">
      <c r="A29" s="8"/>
      <c r="B29" s="8"/>
      <c r="C29" s="8"/>
      <c r="D29" s="8"/>
      <c r="E29" s="7"/>
      <c r="F29" s="7"/>
      <c r="G29" s="7"/>
      <c r="H29" s="7"/>
      <c r="I29" s="7"/>
      <c r="J29" s="7"/>
    </row>
    <row r="30" spans="1:10" s="14" customFormat="1" ht="16.5" customHeight="1">
      <c r="A30" s="8"/>
      <c r="B30" s="8"/>
      <c r="C30" s="8"/>
      <c r="D30" s="8"/>
      <c r="E30" s="7"/>
      <c r="F30" s="7"/>
      <c r="G30" s="7"/>
      <c r="H30" s="7"/>
      <c r="I30" s="7"/>
      <c r="J30" s="7"/>
    </row>
    <row r="31" spans="1:10" s="14" customFormat="1" ht="12.75" customHeight="1">
      <c r="A31" s="8"/>
      <c r="B31" s="8"/>
      <c r="C31" s="8"/>
      <c r="D31" s="8"/>
      <c r="E31" s="7"/>
      <c r="F31" s="7"/>
      <c r="G31" s="7"/>
      <c r="H31" s="7"/>
      <c r="I31" s="7"/>
      <c r="J31" s="7"/>
    </row>
    <row r="32" spans="1:10" s="14" customFormat="1" ht="12.75" customHeight="1">
      <c r="A32" s="8"/>
      <c r="B32" s="8"/>
      <c r="C32" s="8"/>
      <c r="D32" s="8"/>
      <c r="E32" s="7"/>
      <c r="F32" s="7"/>
      <c r="G32" s="7"/>
      <c r="H32" s="7"/>
      <c r="I32" s="7"/>
      <c r="J32" s="7"/>
    </row>
    <row r="33" spans="1:10" s="14" customFormat="1" ht="12.75" customHeight="1">
      <c r="A33" s="8"/>
      <c r="B33" s="8"/>
      <c r="C33" s="8"/>
      <c r="D33" s="8"/>
      <c r="E33" s="7"/>
      <c r="F33" s="7"/>
      <c r="G33" s="7"/>
      <c r="H33" s="7"/>
      <c r="I33" s="7"/>
      <c r="J33" s="7"/>
    </row>
  </sheetData>
  <sheetProtection/>
  <mergeCells count="5">
    <mergeCell ref="A1:J1"/>
    <mergeCell ref="A2:B2"/>
    <mergeCell ref="A3:B3"/>
    <mergeCell ref="F11:G11"/>
    <mergeCell ref="A17:J17"/>
  </mergeCells>
  <printOptions/>
  <pageMargins left="0.28" right="0.26" top="1" bottom="0.51" header="0.33" footer="0.23"/>
  <pageSetup fitToHeight="0" fitToWidth="1" horizontalDpi="600" verticalDpi="600" orientation="landscape" scale="84" r:id="rId1"/>
  <headerFooter alignWithMargins="0">
    <oddHeader>&amp;LZP/32/2020&amp;CZestawienie asortymentowo-ilościowo-cenowe
&amp;RZałącznik nr 2 SIWZ</oddHeader>
    <oddFooter>&amp;CStrona &amp;P z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Q11" sqref="Q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268</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11</v>
      </c>
    </row>
    <row r="4" spans="1:11" s="11" customFormat="1" ht="46.5" customHeight="1">
      <c r="A4" s="44">
        <v>1</v>
      </c>
      <c r="B4" s="59" t="s">
        <v>89</v>
      </c>
      <c r="C4" s="60">
        <v>500</v>
      </c>
      <c r="D4" s="12" t="s">
        <v>5</v>
      </c>
      <c r="E4" s="13"/>
      <c r="F4" s="52"/>
      <c r="G4" s="42">
        <f>ROUND(F4*(1+(I4/100)),2)</f>
        <v>0</v>
      </c>
      <c r="H4" s="43">
        <f>C4*F4</f>
        <v>0</v>
      </c>
      <c r="I4" s="195"/>
      <c r="J4" s="43">
        <f>H4+H4*I4/100</f>
        <v>0</v>
      </c>
      <c r="K4" s="51"/>
    </row>
    <row r="5" spans="1:11" s="2" customFormat="1" ht="12.75">
      <c r="A5" s="3"/>
      <c r="B5" s="3"/>
      <c r="C5" s="4"/>
      <c r="D5" s="1"/>
      <c r="E5" s="5"/>
      <c r="F5" s="367" t="s">
        <v>11</v>
      </c>
      <c r="G5" s="367"/>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8" t="s">
        <v>22</v>
      </c>
      <c r="B11" s="369"/>
      <c r="C11" s="369"/>
      <c r="D11" s="369"/>
      <c r="E11" s="369"/>
      <c r="F11" s="369"/>
      <c r="G11" s="369"/>
      <c r="H11" s="369"/>
      <c r="I11" s="369"/>
      <c r="J11" s="36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P12" sqref="P12"/>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270</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11</v>
      </c>
    </row>
    <row r="4" spans="1:11" s="11" customFormat="1" ht="66" customHeight="1">
      <c r="A4" s="44">
        <v>1</v>
      </c>
      <c r="B4" s="59" t="s">
        <v>269</v>
      </c>
      <c r="C4" s="60">
        <v>250</v>
      </c>
      <c r="D4" s="12" t="s">
        <v>5</v>
      </c>
      <c r="E4" s="13"/>
      <c r="F4" s="52"/>
      <c r="G4" s="42">
        <f>ROUND(F4*(1+(I4/100)),2)</f>
        <v>0</v>
      </c>
      <c r="H4" s="43">
        <f>C4*F4</f>
        <v>0</v>
      </c>
      <c r="I4" s="195"/>
      <c r="J4" s="43">
        <f>H4+H4*I4/100</f>
        <v>0</v>
      </c>
      <c r="K4" s="51"/>
    </row>
    <row r="5" spans="1:11" s="2" customFormat="1" ht="12.75">
      <c r="A5" s="3"/>
      <c r="B5" s="3"/>
      <c r="C5" s="4"/>
      <c r="D5" s="1"/>
      <c r="E5" s="5"/>
      <c r="F5" s="367" t="s">
        <v>11</v>
      </c>
      <c r="G5" s="367"/>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8" t="s">
        <v>22</v>
      </c>
      <c r="B11" s="369"/>
      <c r="C11" s="369"/>
      <c r="D11" s="369"/>
      <c r="E11" s="369"/>
      <c r="F11" s="369"/>
      <c r="G11" s="369"/>
      <c r="H11" s="369"/>
      <c r="I11" s="369"/>
      <c r="J11" s="36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11.375" style="8" customWidth="1"/>
  </cols>
  <sheetData>
    <row r="1" spans="1:11" ht="21.75" customHeight="1">
      <c r="A1" s="363" t="s">
        <v>271</v>
      </c>
      <c r="B1" s="363"/>
      <c r="C1" s="363"/>
      <c r="D1" s="363"/>
      <c r="E1" s="363"/>
      <c r="F1" s="363"/>
      <c r="G1" s="363"/>
      <c r="H1" s="363"/>
      <c r="I1" s="363"/>
      <c r="J1" s="363"/>
      <c r="K1" s="41"/>
    </row>
    <row r="2" spans="1:12" s="11" customFormat="1" ht="52.5" customHeight="1">
      <c r="A2" s="364" t="s">
        <v>0</v>
      </c>
      <c r="B2" s="364"/>
      <c r="C2" s="9" t="s">
        <v>6</v>
      </c>
      <c r="D2" s="9" t="s">
        <v>1</v>
      </c>
      <c r="E2" s="10" t="s">
        <v>7</v>
      </c>
      <c r="F2" s="9" t="s">
        <v>2</v>
      </c>
      <c r="G2" s="9" t="s">
        <v>8</v>
      </c>
      <c r="H2" s="9" t="s">
        <v>3</v>
      </c>
      <c r="I2" s="9" t="s">
        <v>9</v>
      </c>
      <c r="J2" s="9" t="s">
        <v>4</v>
      </c>
      <c r="K2" s="9" t="s">
        <v>25</v>
      </c>
      <c r="L2" s="49" t="s">
        <v>26</v>
      </c>
    </row>
    <row r="3" spans="1:12" s="25" customFormat="1" ht="13.5" customHeight="1">
      <c r="A3" s="365" t="s">
        <v>13</v>
      </c>
      <c r="B3" s="366"/>
      <c r="C3" s="26" t="s">
        <v>14</v>
      </c>
      <c r="D3" s="27" t="s">
        <v>15</v>
      </c>
      <c r="E3" s="28" t="s">
        <v>16</v>
      </c>
      <c r="F3" s="28" t="s">
        <v>17</v>
      </c>
      <c r="G3" s="29" t="s">
        <v>18</v>
      </c>
      <c r="H3" s="30" t="s">
        <v>19</v>
      </c>
      <c r="I3" s="31" t="s">
        <v>20</v>
      </c>
      <c r="J3" s="32" t="s">
        <v>21</v>
      </c>
      <c r="K3" s="48">
        <v>10</v>
      </c>
      <c r="L3" s="50">
        <v>11</v>
      </c>
    </row>
    <row r="4" spans="1:12" s="11" customFormat="1" ht="71.25" customHeight="1">
      <c r="A4" s="44">
        <v>1</v>
      </c>
      <c r="B4" s="61" t="s">
        <v>41</v>
      </c>
      <c r="C4" s="12">
        <v>150</v>
      </c>
      <c r="D4" s="12" t="s">
        <v>5</v>
      </c>
      <c r="E4" s="13"/>
      <c r="F4" s="52"/>
      <c r="G4" s="42">
        <f>ROUND(F4*(1+(I4/100)),2)</f>
        <v>0</v>
      </c>
      <c r="H4" s="43">
        <f>C4*F4</f>
        <v>0</v>
      </c>
      <c r="I4" s="53"/>
      <c r="J4" s="43">
        <f>H4+H4*I4/100</f>
        <v>0</v>
      </c>
      <c r="K4" s="47">
        <v>1</v>
      </c>
      <c r="L4" s="51"/>
    </row>
    <row r="5" spans="1:12" s="11" customFormat="1" ht="78" customHeight="1">
      <c r="A5" s="44">
        <v>2</v>
      </c>
      <c r="B5" s="61" t="s">
        <v>42</v>
      </c>
      <c r="C5" s="12">
        <v>50</v>
      </c>
      <c r="D5" s="12" t="s">
        <v>5</v>
      </c>
      <c r="E5" s="13"/>
      <c r="F5" s="52"/>
      <c r="G5" s="42">
        <f>ROUND(F5*(1+(I5/100)),2)</f>
        <v>0</v>
      </c>
      <c r="H5" s="43">
        <f>C5*F5</f>
        <v>0</v>
      </c>
      <c r="I5" s="53"/>
      <c r="J5" s="43">
        <f>H5+H5*I5/100</f>
        <v>0</v>
      </c>
      <c r="K5" s="47">
        <v>1</v>
      </c>
      <c r="L5" s="51"/>
    </row>
    <row r="6" spans="1:12" s="2" customFormat="1" ht="12.75">
      <c r="A6" s="3"/>
      <c r="B6" s="3"/>
      <c r="C6" s="4"/>
      <c r="D6" s="1"/>
      <c r="E6" s="5"/>
      <c r="F6" s="367" t="s">
        <v>11</v>
      </c>
      <c r="G6" s="367"/>
      <c r="H6" s="6">
        <f>SUM(H4:H5)</f>
        <v>0</v>
      </c>
      <c r="I6" s="5"/>
      <c r="J6" s="6">
        <f>SUM(J4:J5)</f>
        <v>0</v>
      </c>
      <c r="K6" s="46"/>
      <c r="L6" s="8"/>
    </row>
    <row r="7" spans="1:7" ht="12.75">
      <c r="A7" s="14" t="s">
        <v>10</v>
      </c>
      <c r="F7" s="15"/>
      <c r="G7" s="22"/>
    </row>
    <row r="8" spans="1:6" ht="12.75">
      <c r="A8" s="14"/>
      <c r="F8" s="15"/>
    </row>
    <row r="9" spans="1:10" ht="14.25" customHeight="1">
      <c r="A9" s="35"/>
      <c r="B9" s="36"/>
      <c r="C9" s="37"/>
      <c r="D9" s="37"/>
      <c r="E9" s="37"/>
      <c r="F9" s="38"/>
      <c r="G9" s="40"/>
      <c r="H9" s="40"/>
      <c r="I9" s="40"/>
      <c r="J9" s="39"/>
    </row>
    <row r="10" spans="1:12" s="14" customFormat="1" ht="19.5" customHeight="1">
      <c r="A10" s="19" t="s">
        <v>157</v>
      </c>
      <c r="B10" s="20"/>
      <c r="C10" s="20"/>
      <c r="D10" s="20"/>
      <c r="E10" s="20"/>
      <c r="F10" s="16"/>
      <c r="I10" s="17"/>
      <c r="J10" s="17"/>
      <c r="K10" s="7"/>
      <c r="L10" s="8"/>
    </row>
    <row r="11" spans="5:12" s="14" customFormat="1" ht="12.75" customHeight="1">
      <c r="E11" s="18"/>
      <c r="F11" s="20"/>
      <c r="G11" s="21"/>
      <c r="H11" s="17"/>
      <c r="I11" s="17"/>
      <c r="J11" s="17"/>
      <c r="K11" s="7"/>
      <c r="L11" s="8"/>
    </row>
    <row r="12" spans="1:12" s="14" customFormat="1" ht="40.5" customHeight="1">
      <c r="A12" s="368" t="s">
        <v>22</v>
      </c>
      <c r="B12" s="369"/>
      <c r="C12" s="369"/>
      <c r="D12" s="369"/>
      <c r="E12" s="369"/>
      <c r="F12" s="369"/>
      <c r="G12" s="369"/>
      <c r="H12" s="369"/>
      <c r="I12" s="369"/>
      <c r="J12" s="369"/>
      <c r="K12" s="7"/>
      <c r="L12" s="8"/>
    </row>
    <row r="13" spans="1:12" s="14" customFormat="1" ht="16.5" customHeight="1">
      <c r="A13" s="33"/>
      <c r="B13" s="34"/>
      <c r="C13" s="34"/>
      <c r="D13" s="34"/>
      <c r="E13" s="34"/>
      <c r="F13" s="34"/>
      <c r="G13" s="34"/>
      <c r="H13" s="34"/>
      <c r="I13" s="34"/>
      <c r="J13" s="34"/>
      <c r="K13" s="7"/>
      <c r="L13" s="8"/>
    </row>
    <row r="14" spans="1:12" s="14" customFormat="1" ht="12.75" customHeight="1">
      <c r="A14" s="23" t="s">
        <v>12</v>
      </c>
      <c r="E14" s="18"/>
      <c r="F14" s="18"/>
      <c r="G14" s="18"/>
      <c r="H14" s="18"/>
      <c r="I14" s="18"/>
      <c r="J14" s="18"/>
      <c r="K14" s="7"/>
      <c r="L14" s="8"/>
    </row>
    <row r="15" spans="1:12" s="14" customFormat="1" ht="12.75" customHeight="1">
      <c r="A15" s="23"/>
      <c r="E15" s="18"/>
      <c r="F15" s="18"/>
      <c r="G15" s="18"/>
      <c r="H15" s="18"/>
      <c r="I15" s="18"/>
      <c r="J15" s="18"/>
      <c r="K15" s="7"/>
      <c r="L15" s="8"/>
    </row>
    <row r="16" spans="5:12" s="14" customFormat="1" ht="12.75" customHeight="1">
      <c r="E16" s="18"/>
      <c r="F16" s="18"/>
      <c r="G16" s="18"/>
      <c r="H16" s="18"/>
      <c r="I16" s="18"/>
      <c r="J16" s="18"/>
      <c r="K16" s="7"/>
      <c r="L16" s="8"/>
    </row>
    <row r="17" spans="6:10" ht="12.75">
      <c r="F17" s="18"/>
      <c r="G17" s="18"/>
      <c r="H17" s="18" t="s">
        <v>24</v>
      </c>
      <c r="I17" s="18"/>
      <c r="J17" s="18"/>
    </row>
    <row r="18" ht="12.75">
      <c r="H18" s="24" t="s">
        <v>23</v>
      </c>
    </row>
    <row r="22" ht="12.75">
      <c r="L22" s="14"/>
    </row>
    <row r="23" ht="12.75">
      <c r="L23" s="14"/>
    </row>
    <row r="24" ht="12.75">
      <c r="L24" s="14"/>
    </row>
    <row r="25" ht="12.75">
      <c r="L25" s="14"/>
    </row>
    <row r="26" ht="12.75">
      <c r="L26" s="14"/>
    </row>
    <row r="27" ht="12.75">
      <c r="L27" s="14"/>
    </row>
    <row r="28" ht="12.75">
      <c r="L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3" r:id="rId1"/>
  <headerFooter alignWithMargins="0">
    <oddHeader>&amp;LNr sprawy ZP/32/2020&amp;CZestawienie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4"/>
  <sheetViews>
    <sheetView view="pageLayout" zoomScaleNormal="60" workbookViewId="0" topLeftCell="A22">
      <selection activeCell="F4" sqref="F4:F21 I4:I2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272</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25" customFormat="1" ht="48">
      <c r="A4" s="62">
        <v>1</v>
      </c>
      <c r="B4" s="64" t="s">
        <v>67</v>
      </c>
      <c r="C4" s="63">
        <v>500</v>
      </c>
      <c r="D4" s="12" t="s">
        <v>5</v>
      </c>
      <c r="E4" s="13"/>
      <c r="F4" s="52"/>
      <c r="G4" s="42">
        <f aca="true" t="shared" si="0" ref="G4:G21">ROUND(F4*(1+(I4/100)),2)</f>
        <v>0</v>
      </c>
      <c r="H4" s="43">
        <f aca="true" t="shared" si="1" ref="H4:H21">C4*F4</f>
        <v>0</v>
      </c>
      <c r="I4" s="195"/>
      <c r="J4" s="43">
        <f aca="true" t="shared" si="2" ref="J4:J21">H4+H4*I4/100</f>
        <v>0</v>
      </c>
      <c r="K4" s="51"/>
    </row>
    <row r="5" spans="1:11" s="25" customFormat="1" ht="96">
      <c r="A5" s="62">
        <v>2</v>
      </c>
      <c r="B5" s="64" t="s">
        <v>44</v>
      </c>
      <c r="C5" s="63">
        <v>5000</v>
      </c>
      <c r="D5" s="12" t="s">
        <v>5</v>
      </c>
      <c r="E5" s="13"/>
      <c r="F5" s="52"/>
      <c r="G5" s="42">
        <f t="shared" si="0"/>
        <v>0</v>
      </c>
      <c r="H5" s="43">
        <f t="shared" si="1"/>
        <v>0</v>
      </c>
      <c r="I5" s="195"/>
      <c r="J5" s="43">
        <f t="shared" si="2"/>
        <v>0</v>
      </c>
      <c r="K5" s="51"/>
    </row>
    <row r="6" spans="1:11" s="25" customFormat="1" ht="108">
      <c r="A6" s="62">
        <v>3</v>
      </c>
      <c r="B6" s="65" t="s">
        <v>45</v>
      </c>
      <c r="C6" s="63">
        <v>1000</v>
      </c>
      <c r="D6" s="12" t="s">
        <v>5</v>
      </c>
      <c r="E6" s="13"/>
      <c r="F6" s="52"/>
      <c r="G6" s="42">
        <f t="shared" si="0"/>
        <v>0</v>
      </c>
      <c r="H6" s="43">
        <f t="shared" si="1"/>
        <v>0</v>
      </c>
      <c r="I6" s="195"/>
      <c r="J6" s="43">
        <f t="shared" si="2"/>
        <v>0</v>
      </c>
      <c r="K6" s="51"/>
    </row>
    <row r="7" spans="1:11" s="25" customFormat="1" ht="31.5" customHeight="1">
      <c r="A7" s="62">
        <v>4</v>
      </c>
      <c r="B7" s="65" t="s">
        <v>46</v>
      </c>
      <c r="C7" s="63">
        <v>400</v>
      </c>
      <c r="D7" s="12" t="s">
        <v>5</v>
      </c>
      <c r="E7" s="13"/>
      <c r="F7" s="52"/>
      <c r="G7" s="42">
        <f t="shared" si="0"/>
        <v>0</v>
      </c>
      <c r="H7" s="43">
        <f t="shared" si="1"/>
        <v>0</v>
      </c>
      <c r="I7" s="195"/>
      <c r="J7" s="43">
        <f t="shared" si="2"/>
        <v>0</v>
      </c>
      <c r="K7" s="51"/>
    </row>
    <row r="8" spans="1:11" s="25" customFormat="1" ht="180">
      <c r="A8" s="62">
        <v>5</v>
      </c>
      <c r="B8" s="65" t="s">
        <v>47</v>
      </c>
      <c r="C8" s="63">
        <v>5000</v>
      </c>
      <c r="D8" s="12" t="s">
        <v>5</v>
      </c>
      <c r="E8" s="13"/>
      <c r="F8" s="52"/>
      <c r="G8" s="42">
        <f t="shared" si="0"/>
        <v>0</v>
      </c>
      <c r="H8" s="43">
        <f t="shared" si="1"/>
        <v>0</v>
      </c>
      <c r="I8" s="195"/>
      <c r="J8" s="43">
        <f t="shared" si="2"/>
        <v>0</v>
      </c>
      <c r="K8" s="51"/>
    </row>
    <row r="9" spans="1:11" s="25" customFormat="1" ht="132">
      <c r="A9" s="62">
        <v>6</v>
      </c>
      <c r="B9" s="64" t="s">
        <v>48</v>
      </c>
      <c r="C9" s="63">
        <v>300</v>
      </c>
      <c r="D9" s="12" t="s">
        <v>5</v>
      </c>
      <c r="E9" s="13"/>
      <c r="F9" s="52"/>
      <c r="G9" s="42">
        <f t="shared" si="0"/>
        <v>0</v>
      </c>
      <c r="H9" s="43">
        <f t="shared" si="1"/>
        <v>0</v>
      </c>
      <c r="I9" s="195"/>
      <c r="J9" s="43">
        <f t="shared" si="2"/>
        <v>0</v>
      </c>
      <c r="K9" s="51"/>
    </row>
    <row r="10" spans="1:11" s="25" customFormat="1" ht="168">
      <c r="A10" s="62">
        <v>7</v>
      </c>
      <c r="B10" s="66" t="s">
        <v>49</v>
      </c>
      <c r="C10" s="63">
        <v>400</v>
      </c>
      <c r="D10" s="12" t="s">
        <v>5</v>
      </c>
      <c r="E10" s="13"/>
      <c r="F10" s="52"/>
      <c r="G10" s="42">
        <f t="shared" si="0"/>
        <v>0</v>
      </c>
      <c r="H10" s="43">
        <f t="shared" si="1"/>
        <v>0</v>
      </c>
      <c r="I10" s="195"/>
      <c r="J10" s="43">
        <f t="shared" si="2"/>
        <v>0</v>
      </c>
      <c r="K10" s="51"/>
    </row>
    <row r="11" spans="1:11" s="11" customFormat="1" ht="192">
      <c r="A11" s="62">
        <v>8</v>
      </c>
      <c r="B11" s="66" t="s">
        <v>50</v>
      </c>
      <c r="C11" s="63">
        <v>50</v>
      </c>
      <c r="D11" s="12" t="s">
        <v>5</v>
      </c>
      <c r="E11" s="13"/>
      <c r="F11" s="52"/>
      <c r="G11" s="42">
        <f t="shared" si="0"/>
        <v>0</v>
      </c>
      <c r="H11" s="43">
        <f t="shared" si="1"/>
        <v>0</v>
      </c>
      <c r="I11" s="195"/>
      <c r="J11" s="43">
        <f t="shared" si="2"/>
        <v>0</v>
      </c>
      <c r="K11" s="51"/>
    </row>
    <row r="12" spans="1:11" s="11" customFormat="1" ht="192">
      <c r="A12" s="62">
        <v>9</v>
      </c>
      <c r="B12" s="66" t="s">
        <v>51</v>
      </c>
      <c r="C12" s="63">
        <v>50</v>
      </c>
      <c r="D12" s="12" t="s">
        <v>5</v>
      </c>
      <c r="E12" s="13"/>
      <c r="F12" s="52"/>
      <c r="G12" s="42">
        <f t="shared" si="0"/>
        <v>0</v>
      </c>
      <c r="H12" s="43">
        <f t="shared" si="1"/>
        <v>0</v>
      </c>
      <c r="I12" s="195"/>
      <c r="J12" s="43">
        <f t="shared" si="2"/>
        <v>0</v>
      </c>
      <c r="K12" s="51"/>
    </row>
    <row r="13" spans="1:11" s="11" customFormat="1" ht="120">
      <c r="A13" s="62">
        <v>10</v>
      </c>
      <c r="B13" s="64" t="s">
        <v>52</v>
      </c>
      <c r="C13" s="63">
        <v>50</v>
      </c>
      <c r="D13" s="12" t="s">
        <v>5</v>
      </c>
      <c r="E13" s="13"/>
      <c r="F13" s="52"/>
      <c r="G13" s="42">
        <f t="shared" si="0"/>
        <v>0</v>
      </c>
      <c r="H13" s="43">
        <f t="shared" si="1"/>
        <v>0</v>
      </c>
      <c r="I13" s="195"/>
      <c r="J13" s="43">
        <f t="shared" si="2"/>
        <v>0</v>
      </c>
      <c r="K13" s="51"/>
    </row>
    <row r="14" spans="1:11" s="11" customFormat="1" ht="48">
      <c r="A14" s="62">
        <v>11</v>
      </c>
      <c r="B14" s="64" t="s">
        <v>53</v>
      </c>
      <c r="C14" s="63">
        <v>200</v>
      </c>
      <c r="D14" s="12" t="s">
        <v>5</v>
      </c>
      <c r="E14" s="13"/>
      <c r="F14" s="52"/>
      <c r="G14" s="42">
        <f t="shared" si="0"/>
        <v>0</v>
      </c>
      <c r="H14" s="43">
        <f t="shared" si="1"/>
        <v>0</v>
      </c>
      <c r="I14" s="195"/>
      <c r="J14" s="43">
        <f t="shared" si="2"/>
        <v>0</v>
      </c>
      <c r="K14" s="51"/>
    </row>
    <row r="15" spans="1:11" s="11" customFormat="1" ht="144">
      <c r="A15" s="62">
        <v>12</v>
      </c>
      <c r="B15" s="64" t="s">
        <v>54</v>
      </c>
      <c r="C15" s="63">
        <v>50</v>
      </c>
      <c r="D15" s="12" t="s">
        <v>5</v>
      </c>
      <c r="E15" s="13"/>
      <c r="F15" s="52"/>
      <c r="G15" s="42">
        <f t="shared" si="0"/>
        <v>0</v>
      </c>
      <c r="H15" s="43">
        <f t="shared" si="1"/>
        <v>0</v>
      </c>
      <c r="I15" s="195"/>
      <c r="J15" s="43">
        <f t="shared" si="2"/>
        <v>0</v>
      </c>
      <c r="K15" s="51"/>
    </row>
    <row r="16" spans="1:11" s="11" customFormat="1" ht="252">
      <c r="A16" s="62">
        <v>13</v>
      </c>
      <c r="B16" s="66" t="s">
        <v>55</v>
      </c>
      <c r="C16" s="63">
        <v>20</v>
      </c>
      <c r="D16" s="12" t="s">
        <v>5</v>
      </c>
      <c r="E16" s="13"/>
      <c r="F16" s="52"/>
      <c r="G16" s="42">
        <f t="shared" si="0"/>
        <v>0</v>
      </c>
      <c r="H16" s="43">
        <f t="shared" si="1"/>
        <v>0</v>
      </c>
      <c r="I16" s="195"/>
      <c r="J16" s="43">
        <f t="shared" si="2"/>
        <v>0</v>
      </c>
      <c r="K16" s="51"/>
    </row>
    <row r="17" spans="1:11" s="11" customFormat="1" ht="48">
      <c r="A17" s="62">
        <v>14</v>
      </c>
      <c r="B17" s="64" t="s">
        <v>56</v>
      </c>
      <c r="C17" s="63">
        <v>300</v>
      </c>
      <c r="D17" s="12" t="s">
        <v>5</v>
      </c>
      <c r="E17" s="13"/>
      <c r="F17" s="52"/>
      <c r="G17" s="42">
        <f t="shared" si="0"/>
        <v>0</v>
      </c>
      <c r="H17" s="43">
        <f t="shared" si="1"/>
        <v>0</v>
      </c>
      <c r="I17" s="195"/>
      <c r="J17" s="43">
        <f t="shared" si="2"/>
        <v>0</v>
      </c>
      <c r="K17" s="51"/>
    </row>
    <row r="18" spans="1:11" s="11" customFormat="1" ht="120">
      <c r="A18" s="62">
        <v>15</v>
      </c>
      <c r="B18" s="64" t="s">
        <v>57</v>
      </c>
      <c r="C18" s="63">
        <v>50</v>
      </c>
      <c r="D18" s="12" t="s">
        <v>5</v>
      </c>
      <c r="E18" s="13"/>
      <c r="F18" s="52"/>
      <c r="G18" s="42">
        <f t="shared" si="0"/>
        <v>0</v>
      </c>
      <c r="H18" s="43">
        <f t="shared" si="1"/>
        <v>0</v>
      </c>
      <c r="I18" s="195"/>
      <c r="J18" s="43">
        <f t="shared" si="2"/>
        <v>0</v>
      </c>
      <c r="K18" s="51"/>
    </row>
    <row r="19" spans="1:11" s="11" customFormat="1" ht="219.75" customHeight="1">
      <c r="A19" s="62">
        <v>16</v>
      </c>
      <c r="B19" s="64" t="s">
        <v>155</v>
      </c>
      <c r="C19" s="63">
        <v>50</v>
      </c>
      <c r="D19" s="12" t="s">
        <v>5</v>
      </c>
      <c r="E19" s="13"/>
      <c r="F19" s="52"/>
      <c r="G19" s="42">
        <f t="shared" si="0"/>
        <v>0</v>
      </c>
      <c r="H19" s="43">
        <f t="shared" si="1"/>
        <v>0</v>
      </c>
      <c r="I19" s="195"/>
      <c r="J19" s="43">
        <f t="shared" si="2"/>
        <v>0</v>
      </c>
      <c r="K19" s="51"/>
    </row>
    <row r="20" spans="1:11" s="11" customFormat="1" ht="48">
      <c r="A20" s="62">
        <v>17</v>
      </c>
      <c r="B20" s="66" t="s">
        <v>61</v>
      </c>
      <c r="C20" s="63">
        <v>50</v>
      </c>
      <c r="D20" s="12" t="s">
        <v>5</v>
      </c>
      <c r="E20" s="13"/>
      <c r="F20" s="52"/>
      <c r="G20" s="42">
        <f t="shared" si="0"/>
        <v>0</v>
      </c>
      <c r="H20" s="43">
        <f t="shared" si="1"/>
        <v>0</v>
      </c>
      <c r="I20" s="195"/>
      <c r="J20" s="43">
        <f t="shared" si="2"/>
        <v>0</v>
      </c>
      <c r="K20" s="51"/>
    </row>
    <row r="21" spans="1:11" s="11" customFormat="1" ht="60">
      <c r="A21" s="62">
        <v>18</v>
      </c>
      <c r="B21" s="65" t="s">
        <v>62</v>
      </c>
      <c r="C21" s="63">
        <v>10</v>
      </c>
      <c r="D21" s="12" t="s">
        <v>5</v>
      </c>
      <c r="E21" s="13"/>
      <c r="F21" s="52"/>
      <c r="G21" s="42">
        <f t="shared" si="0"/>
        <v>0</v>
      </c>
      <c r="H21" s="43">
        <f t="shared" si="1"/>
        <v>0</v>
      </c>
      <c r="I21" s="195"/>
      <c r="J21" s="43">
        <f t="shared" si="2"/>
        <v>0</v>
      </c>
      <c r="K21" s="51"/>
    </row>
    <row r="22" spans="1:12" s="2" customFormat="1" ht="12.75">
      <c r="A22" s="3"/>
      <c r="B22" s="3"/>
      <c r="C22" s="4"/>
      <c r="D22" s="1"/>
      <c r="E22" s="5"/>
      <c r="F22" s="367" t="s">
        <v>11</v>
      </c>
      <c r="G22" s="367"/>
      <c r="H22" s="6">
        <f>SUM(H4:H21)</f>
        <v>0</v>
      </c>
      <c r="I22" s="5"/>
      <c r="J22" s="6">
        <f>SUM(J4:J21)</f>
        <v>0</v>
      </c>
      <c r="K22" s="46"/>
      <c r="L22" s="8"/>
    </row>
    <row r="23" spans="1:7" ht="12.75">
      <c r="A23" s="14" t="s">
        <v>10</v>
      </c>
      <c r="F23" s="15"/>
      <c r="G23" s="22"/>
    </row>
    <row r="24" spans="1:6" ht="12.75">
      <c r="A24" s="14"/>
      <c r="F24" s="15"/>
    </row>
    <row r="25" spans="1:10" ht="14.25" customHeight="1">
      <c r="A25" s="35"/>
      <c r="B25" s="36"/>
      <c r="C25" s="37"/>
      <c r="D25" s="37"/>
      <c r="E25" s="37"/>
      <c r="F25" s="38"/>
      <c r="G25" s="40"/>
      <c r="H25" s="40"/>
      <c r="I25" s="40"/>
      <c r="J25" s="39"/>
    </row>
    <row r="26" spans="1:11" s="14" customFormat="1" ht="19.5" customHeight="1">
      <c r="A26" s="19" t="s">
        <v>157</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68" t="s">
        <v>22</v>
      </c>
      <c r="B28" s="368"/>
      <c r="C28" s="368"/>
      <c r="D28" s="368"/>
      <c r="E28" s="368"/>
      <c r="F28" s="368"/>
      <c r="G28" s="368"/>
      <c r="H28" s="368"/>
      <c r="I28" s="368"/>
      <c r="J28" s="368"/>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6:10" ht="12.75">
      <c r="F33" s="18"/>
      <c r="G33" s="18"/>
      <c r="H33" s="18" t="s">
        <v>24</v>
      </c>
      <c r="I33" s="18"/>
      <c r="J33" s="18"/>
    </row>
    <row r="34" ht="12.75">
      <c r="H34" s="24" t="s">
        <v>23</v>
      </c>
    </row>
    <row r="38" ht="12.75">
      <c r="K38" s="14"/>
    </row>
    <row r="39" ht="12.75">
      <c r="K39" s="14"/>
    </row>
    <row r="40" ht="12.75">
      <c r="K40" s="14"/>
    </row>
    <row r="41" ht="12.75">
      <c r="K41" s="14"/>
    </row>
    <row r="42" ht="12.75">
      <c r="K42" s="14"/>
    </row>
    <row r="43" ht="12.75">
      <c r="K43" s="14"/>
    </row>
    <row r="44" ht="12.75">
      <c r="K44" s="14"/>
    </row>
  </sheetData>
  <sheetProtection/>
  <mergeCells count="5">
    <mergeCell ref="A1:J1"/>
    <mergeCell ref="A2:B2"/>
    <mergeCell ref="A3:B3"/>
    <mergeCell ref="F22:G22"/>
    <mergeCell ref="A28:J28"/>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9"/>
  <sheetViews>
    <sheetView view="pageLayout" zoomScaleNormal="60" workbookViewId="0" topLeftCell="A1">
      <selection activeCell="I11" sqref="I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273</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36">
      <c r="A4" s="62">
        <v>1</v>
      </c>
      <c r="B4" s="66" t="s">
        <v>58</v>
      </c>
      <c r="C4" s="63">
        <v>1000</v>
      </c>
      <c r="D4" s="12" t="s">
        <v>5</v>
      </c>
      <c r="E4" s="13"/>
      <c r="F4" s="52"/>
      <c r="G4" s="42">
        <f>ROUND(F4*(1+(I4/100)),2)</f>
        <v>0</v>
      </c>
      <c r="H4" s="43">
        <f>C4*F4</f>
        <v>0</v>
      </c>
      <c r="I4" s="195"/>
      <c r="J4" s="43">
        <f>H4+H4*I4/100</f>
        <v>0</v>
      </c>
      <c r="K4" s="51"/>
    </row>
    <row r="5" spans="1:11" s="11" customFormat="1" ht="48">
      <c r="A5" s="62">
        <v>2</v>
      </c>
      <c r="B5" s="66" t="s">
        <v>59</v>
      </c>
      <c r="C5" s="63">
        <v>2000</v>
      </c>
      <c r="D5" s="12" t="s">
        <v>5</v>
      </c>
      <c r="E5" s="13"/>
      <c r="F5" s="52"/>
      <c r="G5" s="42">
        <f>ROUND(F5*(1+(I5/100)),2)</f>
        <v>0</v>
      </c>
      <c r="H5" s="43">
        <f>C5*F5</f>
        <v>0</v>
      </c>
      <c r="I5" s="195"/>
      <c r="J5" s="43">
        <f>H5+H5*I5/100</f>
        <v>0</v>
      </c>
      <c r="K5" s="51"/>
    </row>
    <row r="6" spans="1:11" s="11" customFormat="1" ht="36">
      <c r="A6" s="62">
        <v>3</v>
      </c>
      <c r="B6" s="66" t="s">
        <v>60</v>
      </c>
      <c r="C6" s="63">
        <v>1000</v>
      </c>
      <c r="D6" s="12" t="s">
        <v>5</v>
      </c>
      <c r="E6" s="13"/>
      <c r="F6" s="52"/>
      <c r="G6" s="42">
        <f>ROUND(F6*(1+(I6/100)),2)</f>
        <v>0</v>
      </c>
      <c r="H6" s="43">
        <f>C6*F6</f>
        <v>0</v>
      </c>
      <c r="I6" s="195"/>
      <c r="J6" s="43">
        <f>H6+H6*I6/100</f>
        <v>0</v>
      </c>
      <c r="K6" s="51"/>
    </row>
    <row r="7" spans="1:12" s="2" customFormat="1" ht="12.75">
      <c r="A7" s="3"/>
      <c r="B7" s="3"/>
      <c r="C7" s="4"/>
      <c r="D7" s="1"/>
      <c r="E7" s="5"/>
      <c r="F7" s="367" t="s">
        <v>11</v>
      </c>
      <c r="G7" s="367"/>
      <c r="H7" s="6">
        <f>SUM(H4:H6)</f>
        <v>0</v>
      </c>
      <c r="I7" s="5"/>
      <c r="J7" s="6">
        <f>SUM(J4:J6)</f>
        <v>0</v>
      </c>
      <c r="K7" s="46"/>
      <c r="L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8" t="s">
        <v>22</v>
      </c>
      <c r="B13" s="368"/>
      <c r="C13" s="368"/>
      <c r="D13" s="368"/>
      <c r="E13" s="368"/>
      <c r="F13" s="368"/>
      <c r="G13" s="368"/>
      <c r="H13" s="368"/>
      <c r="I13" s="368"/>
      <c r="J13" s="368"/>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view="pageLayout" zoomScaleNormal="60" workbookViewId="0" topLeftCell="A1">
      <selection activeCell="F4" sqref="F4:F7 I4:I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274</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36">
      <c r="A4" s="62">
        <v>1</v>
      </c>
      <c r="B4" s="65" t="s">
        <v>63</v>
      </c>
      <c r="C4" s="63">
        <v>100</v>
      </c>
      <c r="D4" s="12" t="s">
        <v>5</v>
      </c>
      <c r="E4" s="13"/>
      <c r="F4" s="52"/>
      <c r="G4" s="42">
        <f>ROUND(F4*(1+(I4/100)),2)</f>
        <v>0</v>
      </c>
      <c r="H4" s="43">
        <f>C4*F4</f>
        <v>0</v>
      </c>
      <c r="I4" s="195"/>
      <c r="J4" s="43">
        <f>H4+H4*I4/100</f>
        <v>0</v>
      </c>
      <c r="K4" s="51"/>
    </row>
    <row r="5" spans="1:11" s="11" customFormat="1" ht="24">
      <c r="A5" s="62">
        <v>2</v>
      </c>
      <c r="B5" s="65" t="s">
        <v>64</v>
      </c>
      <c r="C5" s="63">
        <v>100</v>
      </c>
      <c r="D5" s="12" t="s">
        <v>5</v>
      </c>
      <c r="E5" s="13"/>
      <c r="F5" s="52"/>
      <c r="G5" s="42">
        <f>ROUND(F5*(1+(I5/100)),2)</f>
        <v>0</v>
      </c>
      <c r="H5" s="43">
        <f>C5*F5</f>
        <v>0</v>
      </c>
      <c r="I5" s="195"/>
      <c r="J5" s="43">
        <f>H5+H5*I5/100</f>
        <v>0</v>
      </c>
      <c r="K5" s="51"/>
    </row>
    <row r="6" spans="1:11" s="11" customFormat="1" ht="36">
      <c r="A6" s="62">
        <v>3</v>
      </c>
      <c r="B6" s="65" t="s">
        <v>65</v>
      </c>
      <c r="C6" s="63">
        <v>1000</v>
      </c>
      <c r="D6" s="12" t="s">
        <v>5</v>
      </c>
      <c r="E6" s="13"/>
      <c r="F6" s="52"/>
      <c r="G6" s="42">
        <f>ROUND(F6*(1+(I6/100)),2)</f>
        <v>0</v>
      </c>
      <c r="H6" s="43">
        <f>C6*F6</f>
        <v>0</v>
      </c>
      <c r="I6" s="195"/>
      <c r="J6" s="43">
        <f>H6+H6*I6/100</f>
        <v>0</v>
      </c>
      <c r="K6" s="51"/>
    </row>
    <row r="7" spans="1:11" s="11" customFormat="1" ht="36">
      <c r="A7" s="62">
        <v>4</v>
      </c>
      <c r="B7" s="65" t="s">
        <v>66</v>
      </c>
      <c r="C7" s="63">
        <v>200</v>
      </c>
      <c r="D7" s="12" t="s">
        <v>5</v>
      </c>
      <c r="E7" s="13"/>
      <c r="F7" s="52"/>
      <c r="G7" s="42">
        <f>ROUND(F7*(1+(I7/100)),2)</f>
        <v>0</v>
      </c>
      <c r="H7" s="43">
        <f>C7*F7</f>
        <v>0</v>
      </c>
      <c r="I7" s="195"/>
      <c r="J7" s="43">
        <f>H7+H7*I7/100</f>
        <v>0</v>
      </c>
      <c r="K7" s="51"/>
    </row>
    <row r="8" spans="1:12" s="2" customFormat="1" ht="12.75">
      <c r="A8" s="3"/>
      <c r="B8" s="3"/>
      <c r="C8" s="4"/>
      <c r="D8" s="1"/>
      <c r="E8" s="5"/>
      <c r="F8" s="367" t="s">
        <v>11</v>
      </c>
      <c r="G8" s="367"/>
      <c r="H8" s="6">
        <f>SUM(H4:H7)</f>
        <v>0</v>
      </c>
      <c r="I8" s="5"/>
      <c r="J8" s="6">
        <f>SUM(J4:J7)</f>
        <v>0</v>
      </c>
      <c r="K8" s="46"/>
      <c r="L8" s="8"/>
    </row>
    <row r="9" spans="1:7" ht="12.75">
      <c r="A9" s="14" t="s">
        <v>10</v>
      </c>
      <c r="F9" s="15"/>
      <c r="G9" s="22"/>
    </row>
    <row r="10" spans="1:6" ht="12.75">
      <c r="A10" s="14"/>
      <c r="F10" s="15"/>
    </row>
    <row r="11" spans="1:10"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8" t="s">
        <v>22</v>
      </c>
      <c r="B14" s="368"/>
      <c r="C14" s="368"/>
      <c r="D14" s="368"/>
      <c r="E14" s="368"/>
      <c r="F14" s="368"/>
      <c r="G14" s="368"/>
      <c r="H14" s="368"/>
      <c r="I14" s="368"/>
      <c r="J14" s="368"/>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1"/>
  <sheetViews>
    <sheetView view="pageLayout" workbookViewId="0" topLeftCell="A13">
      <selection activeCell="H9" sqref="H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7.7539062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275</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54" t="s">
        <v>14</v>
      </c>
      <c r="D3" s="27" t="s">
        <v>15</v>
      </c>
      <c r="E3" s="28" t="s">
        <v>16</v>
      </c>
      <c r="F3" s="28" t="s">
        <v>17</v>
      </c>
      <c r="G3" s="29" t="s">
        <v>18</v>
      </c>
      <c r="H3" s="30" t="s">
        <v>19</v>
      </c>
      <c r="I3" s="31" t="s">
        <v>20</v>
      </c>
      <c r="J3" s="32" t="s">
        <v>21</v>
      </c>
      <c r="K3" s="50">
        <v>10</v>
      </c>
    </row>
    <row r="4" spans="1:11" s="11" customFormat="1" ht="210" customHeight="1">
      <c r="A4" s="67">
        <v>1</v>
      </c>
      <c r="B4" s="80" t="s">
        <v>68</v>
      </c>
      <c r="C4" s="45">
        <v>100</v>
      </c>
      <c r="D4" s="68" t="s">
        <v>5</v>
      </c>
      <c r="E4" s="13"/>
      <c r="F4" s="52"/>
      <c r="G4" s="42">
        <f>ROUND(F4*(1+(I4/100)),2)</f>
        <v>0</v>
      </c>
      <c r="H4" s="43">
        <f>C4*F4</f>
        <v>0</v>
      </c>
      <c r="I4" s="195"/>
      <c r="J4" s="43">
        <f>H4+H4*I4/100</f>
        <v>0</v>
      </c>
      <c r="K4" s="51"/>
    </row>
    <row r="5" spans="1:11" s="11" customFormat="1" ht="51">
      <c r="A5" s="67">
        <v>2</v>
      </c>
      <c r="B5" s="80" t="s">
        <v>153</v>
      </c>
      <c r="C5" s="45">
        <v>20</v>
      </c>
      <c r="D5" s="129" t="s">
        <v>93</v>
      </c>
      <c r="E5" s="13"/>
      <c r="F5" s="52"/>
      <c r="G5" s="42">
        <f>ROUND(F5*(1+(I5/100)),2)</f>
        <v>0</v>
      </c>
      <c r="H5" s="43">
        <f>C5*F5</f>
        <v>0</v>
      </c>
      <c r="I5" s="195"/>
      <c r="J5" s="43">
        <f>H5+H5*I5/100</f>
        <v>0</v>
      </c>
      <c r="K5" s="51"/>
    </row>
    <row r="6" spans="1:11" s="11" customFormat="1" ht="51">
      <c r="A6" s="67">
        <v>3</v>
      </c>
      <c r="B6" s="80" t="s">
        <v>154</v>
      </c>
      <c r="C6" s="45">
        <v>20</v>
      </c>
      <c r="D6" s="129" t="s">
        <v>93</v>
      </c>
      <c r="E6" s="13"/>
      <c r="F6" s="52"/>
      <c r="G6" s="42">
        <f>ROUND(F6*(1+(I6/100)),2)</f>
        <v>0</v>
      </c>
      <c r="H6" s="43">
        <f>C6*F6</f>
        <v>0</v>
      </c>
      <c r="I6" s="195"/>
      <c r="J6" s="43">
        <f>H6+H6*I6/100</f>
        <v>0</v>
      </c>
      <c r="K6" s="51"/>
    </row>
    <row r="7" spans="1:11" s="11" customFormat="1" ht="62.25" customHeight="1">
      <c r="A7" s="62">
        <v>4</v>
      </c>
      <c r="B7" s="80" t="s">
        <v>277</v>
      </c>
      <c r="C7" s="45">
        <v>100</v>
      </c>
      <c r="D7" s="68" t="s">
        <v>5</v>
      </c>
      <c r="E7" s="13"/>
      <c r="F7" s="52"/>
      <c r="G7" s="42">
        <f>ROUND(F7*(1+(I7/100)),2)</f>
        <v>0</v>
      </c>
      <c r="H7" s="43">
        <f>C7*F7</f>
        <v>0</v>
      </c>
      <c r="I7" s="195"/>
      <c r="J7" s="43">
        <f>H7+H7*I7/100</f>
        <v>0</v>
      </c>
      <c r="K7" s="51"/>
    </row>
    <row r="8" spans="1:11" s="11" customFormat="1" ht="225.75" customHeight="1">
      <c r="A8" s="62">
        <v>5</v>
      </c>
      <c r="B8" s="80" t="s">
        <v>276</v>
      </c>
      <c r="C8" s="45">
        <v>500</v>
      </c>
      <c r="D8" s="68" t="s">
        <v>5</v>
      </c>
      <c r="E8" s="13"/>
      <c r="F8" s="52"/>
      <c r="G8" s="42">
        <f>ROUND(F8*(1+(I8/100)),2)</f>
        <v>0</v>
      </c>
      <c r="H8" s="43">
        <f>C8*F8</f>
        <v>0</v>
      </c>
      <c r="I8" s="195"/>
      <c r="J8" s="43">
        <f>H8+H8*I8/100</f>
        <v>0</v>
      </c>
      <c r="K8" s="51"/>
    </row>
    <row r="9" spans="1:11" s="2" customFormat="1" ht="12.75">
      <c r="A9" s="3"/>
      <c r="B9" s="3"/>
      <c r="C9" s="4"/>
      <c r="D9" s="1"/>
      <c r="E9" s="55"/>
      <c r="F9" s="383" t="s">
        <v>11</v>
      </c>
      <c r="G9" s="383"/>
      <c r="H9" s="342">
        <f>SUM(H4:H8)</f>
        <v>0</v>
      </c>
      <c r="I9" s="55"/>
      <c r="J9" s="342">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157</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68" t="s">
        <v>22</v>
      </c>
      <c r="B15" s="369"/>
      <c r="C15" s="369"/>
      <c r="D15" s="369"/>
      <c r="E15" s="369"/>
      <c r="F15" s="369"/>
      <c r="G15" s="369"/>
      <c r="H15" s="369"/>
      <c r="I15" s="369"/>
      <c r="J15" s="369"/>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5" r:id="rId1"/>
  <headerFooter alignWithMargins="0">
    <oddHeader>&amp;LNr sprawy ZP/32/2020&amp;CZestawienie asortymentowo-ilościowo-cenowe
&amp;RZałącznik nr 2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1">
      <selection activeCell="F4" sqref="F4 I4"/>
    </sheetView>
  </sheetViews>
  <sheetFormatPr defaultColWidth="11.375" defaultRowHeight="12.75"/>
  <cols>
    <col min="1" max="1" width="8.25390625" style="8" customWidth="1"/>
    <col min="2" max="2" width="39.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1" ht="33" customHeight="1">
      <c r="A1" s="385" t="s">
        <v>278</v>
      </c>
      <c r="B1" s="385"/>
      <c r="C1" s="385"/>
      <c r="D1" s="385"/>
      <c r="E1" s="385"/>
      <c r="F1" s="385"/>
      <c r="G1" s="385"/>
      <c r="H1" s="385"/>
      <c r="I1" s="385"/>
      <c r="J1" s="385"/>
      <c r="K1" s="385"/>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84" t="s">
        <v>13</v>
      </c>
      <c r="B3" s="366"/>
      <c r="C3" s="54" t="s">
        <v>14</v>
      </c>
      <c r="D3" s="181" t="s">
        <v>15</v>
      </c>
      <c r="E3" s="182" t="s">
        <v>16</v>
      </c>
      <c r="F3" s="182" t="s">
        <v>17</v>
      </c>
      <c r="G3" s="183" t="s">
        <v>18</v>
      </c>
      <c r="H3" s="30" t="s">
        <v>19</v>
      </c>
      <c r="I3" s="32" t="s">
        <v>20</v>
      </c>
      <c r="J3" s="307" t="s">
        <v>21</v>
      </c>
      <c r="K3" s="184">
        <v>10</v>
      </c>
    </row>
    <row r="4" spans="1:11" s="25" customFormat="1" ht="119.25" customHeight="1">
      <c r="A4" s="50">
        <v>1</v>
      </c>
      <c r="B4" s="309" t="s">
        <v>71</v>
      </c>
      <c r="C4" s="310">
        <v>250</v>
      </c>
      <c r="D4" s="140" t="s">
        <v>5</v>
      </c>
      <c r="E4" s="311"/>
      <c r="F4" s="52"/>
      <c r="G4" s="42">
        <f>ROUND(F4*(1+(I4/100)),2)</f>
        <v>0</v>
      </c>
      <c r="H4" s="43">
        <f>C4*F4</f>
        <v>0</v>
      </c>
      <c r="I4" s="195"/>
      <c r="J4" s="43">
        <f>H4+H4*I4/100</f>
        <v>0</v>
      </c>
      <c r="K4" s="51" t="s">
        <v>159</v>
      </c>
    </row>
    <row r="5" spans="1:11" s="2" customFormat="1" ht="12.75">
      <c r="A5" s="3"/>
      <c r="B5" s="3"/>
      <c r="C5" s="4"/>
      <c r="D5" s="1"/>
      <c r="E5" s="55"/>
      <c r="F5" s="383" t="s">
        <v>11</v>
      </c>
      <c r="G5" s="383"/>
      <c r="H5" s="308">
        <f>SUM(H4:H4)</f>
        <v>0</v>
      </c>
      <c r="I5" s="55"/>
      <c r="J5" s="308">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8" t="s">
        <v>22</v>
      </c>
      <c r="B11" s="369"/>
      <c r="C11" s="369"/>
      <c r="D11" s="369"/>
      <c r="E11" s="369"/>
      <c r="F11" s="369"/>
      <c r="G11" s="369"/>
      <c r="H11" s="369"/>
      <c r="I11" s="369"/>
      <c r="J11" s="36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2:B2"/>
    <mergeCell ref="A3:B3"/>
    <mergeCell ref="F5:G5"/>
    <mergeCell ref="A11:J11"/>
    <mergeCell ref="A1:K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D41"/>
  <sheetViews>
    <sheetView view="pageLayout" workbookViewId="0" topLeftCell="A13">
      <selection activeCell="J19" sqref="J19"/>
    </sheetView>
  </sheetViews>
  <sheetFormatPr defaultColWidth="9.875" defaultRowHeight="12.75"/>
  <cols>
    <col min="1" max="1" width="7.125" style="84" customWidth="1"/>
    <col min="2" max="2" width="30.25390625" style="84" customWidth="1"/>
    <col min="3" max="3" width="9.375" style="84" customWidth="1"/>
    <col min="4" max="4" width="6.75390625" style="84" customWidth="1"/>
    <col min="5" max="5" width="10.875" style="85" customWidth="1"/>
    <col min="6" max="6" width="11.75390625" style="85" customWidth="1"/>
    <col min="7" max="7" width="23.125" style="85" customWidth="1"/>
    <col min="8" max="8" width="15.125" style="85" bestFit="1" customWidth="1"/>
    <col min="9" max="9" width="12.625" style="85" customWidth="1"/>
    <col min="10" max="10" width="22.375" style="85" customWidth="1"/>
    <col min="11" max="11" width="16.75390625" style="84" customWidth="1"/>
    <col min="12" max="16384" width="9.875" style="84" customWidth="1"/>
  </cols>
  <sheetData>
    <row r="1" spans="1:10" ht="38.25" customHeight="1">
      <c r="A1" s="363" t="s">
        <v>279</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26" t="s">
        <v>26</v>
      </c>
    </row>
    <row r="3" spans="1:11" s="116" customFormat="1" ht="13.5" customHeight="1">
      <c r="A3" s="386" t="s">
        <v>13</v>
      </c>
      <c r="B3" s="387"/>
      <c r="C3" s="117" t="s">
        <v>14</v>
      </c>
      <c r="D3" s="120" t="s">
        <v>15</v>
      </c>
      <c r="E3" s="119" t="s">
        <v>16</v>
      </c>
      <c r="F3" s="119" t="s">
        <v>17</v>
      </c>
      <c r="G3" s="118" t="s">
        <v>18</v>
      </c>
      <c r="H3" s="118" t="s">
        <v>19</v>
      </c>
      <c r="I3" s="118" t="s">
        <v>20</v>
      </c>
      <c r="J3" s="118" t="s">
        <v>21</v>
      </c>
      <c r="K3" s="117">
        <v>10</v>
      </c>
    </row>
    <row r="4" spans="1:11" s="116" customFormat="1" ht="345">
      <c r="A4" s="122">
        <v>1</v>
      </c>
      <c r="B4" s="125" t="s">
        <v>69</v>
      </c>
      <c r="C4" s="117">
        <v>2000</v>
      </c>
      <c r="D4" s="120" t="s">
        <v>5</v>
      </c>
      <c r="E4" s="143"/>
      <c r="F4" s="333"/>
      <c r="G4" s="144">
        <f>ROUND(F4*(1+(I4/100)),2)</f>
        <v>0</v>
      </c>
      <c r="H4" s="107">
        <f aca="true" t="shared" si="0" ref="H4:H18">C4*F4</f>
        <v>0</v>
      </c>
      <c r="I4" s="334"/>
      <c r="J4" s="145">
        <f>H4+H4*I4/100</f>
        <v>0</v>
      </c>
      <c r="K4" s="106"/>
    </row>
    <row r="5" spans="1:30" s="116" customFormat="1" ht="180">
      <c r="A5" s="122">
        <v>2</v>
      </c>
      <c r="B5" s="124" t="s">
        <v>100</v>
      </c>
      <c r="C5" s="117">
        <v>100</v>
      </c>
      <c r="D5" s="120" t="s">
        <v>93</v>
      </c>
      <c r="E5" s="143"/>
      <c r="F5" s="196"/>
      <c r="G5" s="144">
        <f aca="true" t="shared" si="1" ref="G5:G18">ROUND(F5*(1+(I5/100)),2)</f>
        <v>0</v>
      </c>
      <c r="H5" s="107">
        <f t="shared" si="0"/>
        <v>0</v>
      </c>
      <c r="I5" s="334"/>
      <c r="J5" s="145">
        <f aca="true" t="shared" si="2" ref="J5:J18">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57.75" customHeight="1">
      <c r="A6" s="122">
        <v>3</v>
      </c>
      <c r="B6" s="115" t="s">
        <v>43</v>
      </c>
      <c r="C6" s="117">
        <v>200</v>
      </c>
      <c r="D6" s="120" t="s">
        <v>93</v>
      </c>
      <c r="E6" s="143"/>
      <c r="F6" s="196"/>
      <c r="G6" s="144">
        <f t="shared" si="1"/>
        <v>0</v>
      </c>
      <c r="H6" s="107">
        <f t="shared" si="0"/>
        <v>0</v>
      </c>
      <c r="I6" s="334"/>
      <c r="J6" s="145">
        <f t="shared" si="2"/>
        <v>0</v>
      </c>
      <c r="K6" s="106"/>
    </row>
    <row r="7" spans="1:11" s="116" customFormat="1" ht="255">
      <c r="A7" s="122">
        <v>4</v>
      </c>
      <c r="B7" s="121" t="s">
        <v>70</v>
      </c>
      <c r="C7" s="117">
        <v>500</v>
      </c>
      <c r="D7" s="120" t="s">
        <v>93</v>
      </c>
      <c r="E7" s="143"/>
      <c r="F7" s="196"/>
      <c r="G7" s="144">
        <f t="shared" si="1"/>
        <v>0</v>
      </c>
      <c r="H7" s="107">
        <f t="shared" si="0"/>
        <v>0</v>
      </c>
      <c r="I7" s="334"/>
      <c r="J7" s="145">
        <f t="shared" si="2"/>
        <v>0</v>
      </c>
      <c r="K7" s="106"/>
    </row>
    <row r="8" spans="1:11" s="116" customFormat="1" ht="30">
      <c r="A8" s="122">
        <v>5</v>
      </c>
      <c r="B8" s="121" t="s">
        <v>99</v>
      </c>
      <c r="C8" s="117">
        <v>2000</v>
      </c>
      <c r="D8" s="120" t="s">
        <v>93</v>
      </c>
      <c r="E8" s="143"/>
      <c r="F8" s="196"/>
      <c r="G8" s="144">
        <f t="shared" si="1"/>
        <v>0</v>
      </c>
      <c r="H8" s="107">
        <f t="shared" si="0"/>
        <v>0</v>
      </c>
      <c r="I8" s="334"/>
      <c r="J8" s="145">
        <f t="shared" si="2"/>
        <v>0</v>
      </c>
      <c r="K8" s="106"/>
    </row>
    <row r="9" spans="1:11" s="105" customFormat="1" ht="198" customHeight="1">
      <c r="A9" s="122">
        <v>6</v>
      </c>
      <c r="B9" s="115" t="s">
        <v>72</v>
      </c>
      <c r="C9" s="114">
        <v>1200</v>
      </c>
      <c r="D9" s="110" t="s">
        <v>5</v>
      </c>
      <c r="E9" s="142"/>
      <c r="F9" s="196"/>
      <c r="G9" s="144">
        <f t="shared" si="1"/>
        <v>0</v>
      </c>
      <c r="H9" s="107">
        <f t="shared" si="0"/>
        <v>0</v>
      </c>
      <c r="I9" s="334"/>
      <c r="J9" s="145">
        <f t="shared" si="2"/>
        <v>0</v>
      </c>
      <c r="K9" s="106"/>
    </row>
    <row r="10" spans="1:11" s="105" customFormat="1" ht="348.75" customHeight="1">
      <c r="A10" s="122">
        <v>7</v>
      </c>
      <c r="B10" s="112" t="s">
        <v>98</v>
      </c>
      <c r="C10" s="69">
        <v>500</v>
      </c>
      <c r="D10" s="110" t="s">
        <v>5</v>
      </c>
      <c r="E10" s="109"/>
      <c r="F10" s="196"/>
      <c r="G10" s="144">
        <f t="shared" si="1"/>
        <v>0</v>
      </c>
      <c r="H10" s="107">
        <f t="shared" si="0"/>
        <v>0</v>
      </c>
      <c r="I10" s="334"/>
      <c r="J10" s="145">
        <f t="shared" si="2"/>
        <v>0</v>
      </c>
      <c r="K10" s="106"/>
    </row>
    <row r="11" spans="1:11" s="105" customFormat="1" ht="177.75" customHeight="1">
      <c r="A11" s="122">
        <v>8</v>
      </c>
      <c r="B11" s="111" t="s">
        <v>97</v>
      </c>
      <c r="C11" s="69">
        <v>1000</v>
      </c>
      <c r="D11" s="110" t="s">
        <v>93</v>
      </c>
      <c r="E11" s="109"/>
      <c r="F11" s="196"/>
      <c r="G11" s="144">
        <f t="shared" si="1"/>
        <v>0</v>
      </c>
      <c r="H11" s="107">
        <f t="shared" si="0"/>
        <v>0</v>
      </c>
      <c r="I11" s="334"/>
      <c r="J11" s="145">
        <f t="shared" si="2"/>
        <v>0</v>
      </c>
      <c r="K11" s="106"/>
    </row>
    <row r="12" spans="1:11" s="105" customFormat="1" ht="173.25" customHeight="1">
      <c r="A12" s="122">
        <v>9</v>
      </c>
      <c r="B12" s="111" t="s">
        <v>96</v>
      </c>
      <c r="C12" s="69">
        <v>2000</v>
      </c>
      <c r="D12" s="110" t="s">
        <v>93</v>
      </c>
      <c r="E12" s="109"/>
      <c r="F12" s="196"/>
      <c r="G12" s="144">
        <f t="shared" si="1"/>
        <v>0</v>
      </c>
      <c r="H12" s="107">
        <f t="shared" si="0"/>
        <v>0</v>
      </c>
      <c r="I12" s="334"/>
      <c r="J12" s="145">
        <f t="shared" si="2"/>
        <v>0</v>
      </c>
      <c r="K12" s="106"/>
    </row>
    <row r="13" spans="1:11" s="105" customFormat="1" ht="123.75" customHeight="1">
      <c r="A13" s="122">
        <v>10</v>
      </c>
      <c r="B13" s="113" t="s">
        <v>180</v>
      </c>
      <c r="C13" s="69">
        <v>1500</v>
      </c>
      <c r="D13" s="110" t="s">
        <v>93</v>
      </c>
      <c r="E13" s="109"/>
      <c r="F13" s="196"/>
      <c r="G13" s="144">
        <f t="shared" si="1"/>
        <v>0</v>
      </c>
      <c r="H13" s="145">
        <f t="shared" si="0"/>
        <v>0</v>
      </c>
      <c r="I13" s="334"/>
      <c r="J13" s="145">
        <f t="shared" si="2"/>
        <v>0</v>
      </c>
      <c r="K13" s="106"/>
    </row>
    <row r="14" spans="1:11" s="105" customFormat="1" ht="408" customHeight="1">
      <c r="A14" s="122">
        <v>11</v>
      </c>
      <c r="B14" s="113" t="s">
        <v>178</v>
      </c>
      <c r="C14" s="69">
        <v>50</v>
      </c>
      <c r="D14" s="110" t="s">
        <v>93</v>
      </c>
      <c r="E14" s="109"/>
      <c r="F14" s="196"/>
      <c r="G14" s="144">
        <f t="shared" si="1"/>
        <v>0</v>
      </c>
      <c r="H14" s="107">
        <f t="shared" si="0"/>
        <v>0</v>
      </c>
      <c r="I14" s="334"/>
      <c r="J14" s="145">
        <f t="shared" si="2"/>
        <v>0</v>
      </c>
      <c r="K14" s="106"/>
    </row>
    <row r="15" spans="1:11" s="105" customFormat="1" ht="408" customHeight="1">
      <c r="A15" s="122">
        <v>12</v>
      </c>
      <c r="B15" s="113" t="s">
        <v>179</v>
      </c>
      <c r="C15" s="69">
        <v>50</v>
      </c>
      <c r="D15" s="110" t="s">
        <v>93</v>
      </c>
      <c r="E15" s="109"/>
      <c r="F15" s="196"/>
      <c r="G15" s="144">
        <f t="shared" si="1"/>
        <v>0</v>
      </c>
      <c r="H15" s="107">
        <f t="shared" si="0"/>
        <v>0</v>
      </c>
      <c r="I15" s="334"/>
      <c r="J15" s="145">
        <f t="shared" si="2"/>
        <v>0</v>
      </c>
      <c r="K15" s="106"/>
    </row>
    <row r="16" spans="1:11" s="105" customFormat="1" ht="408" customHeight="1">
      <c r="A16" s="122">
        <v>13</v>
      </c>
      <c r="B16" s="113" t="s">
        <v>280</v>
      </c>
      <c r="C16" s="69">
        <v>1500</v>
      </c>
      <c r="D16" s="110" t="s">
        <v>93</v>
      </c>
      <c r="E16" s="109"/>
      <c r="F16" s="196"/>
      <c r="G16" s="144">
        <f t="shared" si="1"/>
        <v>0</v>
      </c>
      <c r="H16" s="107">
        <f t="shared" si="0"/>
        <v>0</v>
      </c>
      <c r="I16" s="334"/>
      <c r="J16" s="145">
        <f t="shared" si="2"/>
        <v>0</v>
      </c>
      <c r="K16" s="106"/>
    </row>
    <row r="17" spans="1:11" s="105" customFormat="1" ht="258" customHeight="1">
      <c r="A17" s="122">
        <v>14</v>
      </c>
      <c r="B17" s="113" t="s">
        <v>281</v>
      </c>
      <c r="C17" s="69">
        <v>1000</v>
      </c>
      <c r="D17" s="110" t="s">
        <v>93</v>
      </c>
      <c r="E17" s="109"/>
      <c r="F17" s="196"/>
      <c r="G17" s="144">
        <f t="shared" si="1"/>
        <v>0</v>
      </c>
      <c r="H17" s="107">
        <f t="shared" si="0"/>
        <v>0</v>
      </c>
      <c r="I17" s="334"/>
      <c r="J17" s="145">
        <f t="shared" si="2"/>
        <v>0</v>
      </c>
      <c r="K17" s="106"/>
    </row>
    <row r="18" spans="1:11" s="105" customFormat="1" ht="216" customHeight="1">
      <c r="A18" s="122">
        <v>15</v>
      </c>
      <c r="B18" s="113" t="s">
        <v>282</v>
      </c>
      <c r="C18" s="69">
        <v>2000</v>
      </c>
      <c r="D18" s="110" t="s">
        <v>283</v>
      </c>
      <c r="E18" s="109"/>
      <c r="F18" s="196"/>
      <c r="G18" s="144">
        <f t="shared" si="1"/>
        <v>0</v>
      </c>
      <c r="H18" s="107">
        <f t="shared" si="0"/>
        <v>0</v>
      </c>
      <c r="I18" s="334"/>
      <c r="J18" s="145">
        <f t="shared" si="2"/>
        <v>0</v>
      </c>
      <c r="K18" s="106"/>
    </row>
    <row r="19" spans="1:11" s="98" customFormat="1" ht="12.75">
      <c r="A19" s="103"/>
      <c r="B19" s="103"/>
      <c r="C19" s="102"/>
      <c r="D19" s="101"/>
      <c r="E19" s="55"/>
      <c r="F19" s="373" t="s">
        <v>11</v>
      </c>
      <c r="G19" s="373"/>
      <c r="H19" s="343">
        <f>SUM(H4:H18)</f>
        <v>0</v>
      </c>
      <c r="I19" s="55"/>
      <c r="J19" s="343">
        <f>SUM(J4:J18)</f>
        <v>0</v>
      </c>
      <c r="K19" s="84"/>
    </row>
    <row r="20" spans="1:11" s="98" customFormat="1" ht="12.75">
      <c r="A20" s="103"/>
      <c r="B20" s="103"/>
      <c r="C20" s="102"/>
      <c r="D20" s="101"/>
      <c r="E20" s="55"/>
      <c r="F20" s="100"/>
      <c r="G20" s="100"/>
      <c r="H20" s="99"/>
      <c r="I20" s="55"/>
      <c r="J20" s="99"/>
      <c r="K20" s="84"/>
    </row>
    <row r="21" spans="1:7" ht="12.75">
      <c r="A21" s="86" t="s">
        <v>10</v>
      </c>
      <c r="F21" s="96"/>
      <c r="G21" s="97"/>
    </row>
    <row r="22" spans="1:6" ht="12.75">
      <c r="A22" s="86"/>
      <c r="F22" s="96"/>
    </row>
    <row r="23" spans="1:11" s="86" customFormat="1" ht="19.5" customHeight="1">
      <c r="A23" s="95" t="s">
        <v>157</v>
      </c>
      <c r="B23" s="93"/>
      <c r="C23" s="93"/>
      <c r="D23" s="93"/>
      <c r="E23" s="93"/>
      <c r="F23" s="94"/>
      <c r="I23" s="91"/>
      <c r="J23" s="91"/>
      <c r="K23" s="84"/>
    </row>
    <row r="24" spans="5:11" s="86" customFormat="1" ht="12.75" customHeight="1">
      <c r="E24" s="88"/>
      <c r="F24" s="93"/>
      <c r="G24" s="92"/>
      <c r="H24" s="91"/>
      <c r="I24" s="91"/>
      <c r="J24" s="91"/>
      <c r="K24" s="84"/>
    </row>
    <row r="25" spans="1:11" s="86" customFormat="1" ht="40.5" customHeight="1">
      <c r="A25" s="368" t="s">
        <v>22</v>
      </c>
      <c r="B25" s="388"/>
      <c r="C25" s="388"/>
      <c r="D25" s="388"/>
      <c r="E25" s="388"/>
      <c r="F25" s="388"/>
      <c r="G25" s="388"/>
      <c r="H25" s="388"/>
      <c r="I25" s="388"/>
      <c r="J25" s="388"/>
      <c r="K25" s="84"/>
    </row>
    <row r="26" spans="1:11" s="86" customFormat="1" ht="16.5" customHeight="1">
      <c r="A26" s="33"/>
      <c r="B26" s="90"/>
      <c r="C26" s="90"/>
      <c r="D26" s="90"/>
      <c r="E26" s="90"/>
      <c r="F26" s="90"/>
      <c r="G26" s="90"/>
      <c r="H26" s="90"/>
      <c r="I26" s="90"/>
      <c r="J26" s="90"/>
      <c r="K26" s="84"/>
    </row>
    <row r="27" spans="1:11" s="86" customFormat="1" ht="12.75" customHeight="1">
      <c r="A27" s="89" t="s">
        <v>12</v>
      </c>
      <c r="E27" s="88"/>
      <c r="F27" s="88"/>
      <c r="G27" s="88"/>
      <c r="H27" s="88"/>
      <c r="I27" s="88"/>
      <c r="J27" s="88"/>
      <c r="K27" s="84"/>
    </row>
    <row r="28" spans="1:11" s="86" customFormat="1" ht="12.75" customHeight="1">
      <c r="A28" s="89"/>
      <c r="E28" s="88"/>
      <c r="F28" s="88"/>
      <c r="G28" s="88"/>
      <c r="H28" s="88"/>
      <c r="I28" s="88"/>
      <c r="J28" s="88"/>
      <c r="K28" s="84"/>
    </row>
    <row r="29" spans="5:11" s="86" customFormat="1" ht="12.75" customHeight="1">
      <c r="E29" s="88"/>
      <c r="F29" s="88"/>
      <c r="G29" s="88"/>
      <c r="H29" s="88"/>
      <c r="I29" s="88"/>
      <c r="J29" s="88"/>
      <c r="K29" s="84"/>
    </row>
    <row r="30" spans="6:10" ht="12.75">
      <c r="F30" s="88"/>
      <c r="G30" s="88"/>
      <c r="H30" s="88" t="s">
        <v>24</v>
      </c>
      <c r="I30" s="88"/>
      <c r="J30" s="88"/>
    </row>
    <row r="31" ht="12.75">
      <c r="H31" s="87" t="s">
        <v>23</v>
      </c>
    </row>
    <row r="35" ht="12.75">
      <c r="K35" s="86"/>
    </row>
    <row r="36" ht="12.75">
      <c r="K36" s="86"/>
    </row>
    <row r="37" ht="12.75">
      <c r="K37" s="86"/>
    </row>
    <row r="38" ht="12.75">
      <c r="K38" s="86"/>
    </row>
    <row r="39" ht="12.75">
      <c r="K39" s="86"/>
    </row>
    <row r="40" ht="12.75">
      <c r="K40" s="86"/>
    </row>
    <row r="41" ht="12.75">
      <c r="K41" s="86"/>
    </row>
  </sheetData>
  <sheetProtection/>
  <mergeCells count="5">
    <mergeCell ref="A1:J1"/>
    <mergeCell ref="A2:B2"/>
    <mergeCell ref="A3:B3"/>
    <mergeCell ref="F19:G19"/>
    <mergeCell ref="A25:J25"/>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0"/>
  <sheetViews>
    <sheetView view="pageLayout" zoomScaleNormal="70" workbookViewId="0" topLeftCell="A7">
      <selection activeCell="M49" sqref="M49"/>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363" t="s">
        <v>284</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54" t="s">
        <v>14</v>
      </c>
      <c r="D3" s="27" t="s">
        <v>15</v>
      </c>
      <c r="E3" s="28" t="s">
        <v>16</v>
      </c>
      <c r="F3" s="28" t="s">
        <v>17</v>
      </c>
      <c r="G3" s="29" t="s">
        <v>18</v>
      </c>
      <c r="H3" s="30" t="s">
        <v>19</v>
      </c>
      <c r="I3" s="31" t="s">
        <v>20</v>
      </c>
      <c r="J3" s="32" t="s">
        <v>21</v>
      </c>
      <c r="K3" s="50">
        <v>10</v>
      </c>
    </row>
    <row r="4" spans="1:11" s="11" customFormat="1" ht="90.75" customHeight="1">
      <c r="A4" s="62">
        <v>1</v>
      </c>
      <c r="B4" s="70" t="s">
        <v>73</v>
      </c>
      <c r="C4" s="69">
        <v>100</v>
      </c>
      <c r="D4" s="68" t="s">
        <v>5</v>
      </c>
      <c r="E4" s="13"/>
      <c r="F4" s="52"/>
      <c r="G4" s="42">
        <f>ROUND(F4*(1+(I4/100)),2)</f>
        <v>0</v>
      </c>
      <c r="H4" s="43">
        <f>C4*F4</f>
        <v>0</v>
      </c>
      <c r="I4" s="53"/>
      <c r="J4" s="43">
        <f>H4+H4*I4/100</f>
        <v>0</v>
      </c>
      <c r="K4" s="51"/>
    </row>
    <row r="5" spans="1:11" s="11" customFormat="1" ht="149.25" customHeight="1">
      <c r="A5" s="62">
        <v>2</v>
      </c>
      <c r="B5" s="70" t="s">
        <v>74</v>
      </c>
      <c r="C5" s="69">
        <v>100</v>
      </c>
      <c r="D5" s="68" t="s">
        <v>5</v>
      </c>
      <c r="E5" s="13"/>
      <c r="F5" s="52"/>
      <c r="G5" s="42">
        <f>ROUND(F5*(1+(I5/100)),2)</f>
        <v>0</v>
      </c>
      <c r="H5" s="43">
        <f>C5*F5</f>
        <v>0</v>
      </c>
      <c r="I5" s="53"/>
      <c r="J5" s="43">
        <f>H5+H5*I5/100</f>
        <v>0</v>
      </c>
      <c r="K5" s="51"/>
    </row>
    <row r="6" spans="1:11" s="11" customFormat="1" ht="96">
      <c r="A6" s="67">
        <v>3</v>
      </c>
      <c r="B6" s="70" t="s">
        <v>75</v>
      </c>
      <c r="C6" s="69">
        <v>300</v>
      </c>
      <c r="D6" s="68" t="s">
        <v>5</v>
      </c>
      <c r="E6" s="13"/>
      <c r="F6" s="52"/>
      <c r="G6" s="42">
        <f>ROUND(F6*(1+(I6/100)),2)</f>
        <v>0</v>
      </c>
      <c r="H6" s="43">
        <f>C6*F6</f>
        <v>0</v>
      </c>
      <c r="I6" s="53"/>
      <c r="J6" s="43">
        <f>H6+H6*I6/100</f>
        <v>0</v>
      </c>
      <c r="K6" s="51"/>
    </row>
    <row r="7" spans="1:11" s="11" customFormat="1" ht="72">
      <c r="A7" s="62">
        <v>4</v>
      </c>
      <c r="B7" s="70" t="s">
        <v>76</v>
      </c>
      <c r="C7" s="69">
        <v>100</v>
      </c>
      <c r="D7" s="68" t="s">
        <v>5</v>
      </c>
      <c r="E7" s="13"/>
      <c r="F7" s="52"/>
      <c r="G7" s="42">
        <f>ROUND(F7*(1+(I7/100)),2)</f>
        <v>0</v>
      </c>
      <c r="H7" s="43">
        <f>C7*F7</f>
        <v>0</v>
      </c>
      <c r="I7" s="53"/>
      <c r="J7" s="43">
        <f>H7+H7*I7/100</f>
        <v>0</v>
      </c>
      <c r="K7" s="51"/>
    </row>
    <row r="8" spans="1:11" s="2" customFormat="1" ht="12.75">
      <c r="A8" s="3"/>
      <c r="B8" s="3"/>
      <c r="C8" s="4"/>
      <c r="D8" s="1"/>
      <c r="E8" s="5"/>
      <c r="F8" s="367" t="s">
        <v>11</v>
      </c>
      <c r="G8" s="367"/>
      <c r="H8" s="6">
        <f>SUM(H4:H7)</f>
        <v>0</v>
      </c>
      <c r="I8" s="5"/>
      <c r="J8" s="6">
        <f>SUM(J4:J7)</f>
        <v>0</v>
      </c>
      <c r="K8" s="8"/>
    </row>
    <row r="9" spans="1:11" s="2" customFormat="1" ht="12.75">
      <c r="A9" s="3"/>
      <c r="B9" s="3"/>
      <c r="C9" s="4"/>
      <c r="D9" s="1"/>
      <c r="E9" s="55"/>
      <c r="F9" s="56"/>
      <c r="G9" s="56"/>
      <c r="H9" s="46"/>
      <c r="I9" s="55"/>
      <c r="J9" s="46"/>
      <c r="K9" s="8"/>
    </row>
    <row r="10" spans="1:7" ht="12.75">
      <c r="A10" s="14" t="s">
        <v>10</v>
      </c>
      <c r="F10" s="15"/>
      <c r="G10" s="22"/>
    </row>
    <row r="11" spans="1:6" ht="12.75">
      <c r="A11" s="14"/>
      <c r="F11" s="15"/>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8" t="s">
        <v>22</v>
      </c>
      <c r="B14" s="369"/>
      <c r="C14" s="369"/>
      <c r="D14" s="369"/>
      <c r="E14" s="369"/>
      <c r="F14" s="369"/>
      <c r="G14" s="369"/>
      <c r="H14" s="369"/>
      <c r="I14" s="369"/>
      <c r="J14" s="36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t="s">
        <v>24</v>
      </c>
      <c r="I19" s="18"/>
      <c r="J19" s="18"/>
    </row>
    <row r="20" ht="12.75">
      <c r="H20" s="24" t="s">
        <v>23</v>
      </c>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6" r:id="rId1"/>
  <headerFooter alignWithMargins="0">
    <oddHeader>&amp;LNr sprawy ZP/32/2020&amp;CZestawienie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
      <selection activeCell="F4" sqref="F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3" t="s">
        <v>171</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51" t="s">
        <v>26</v>
      </c>
    </row>
    <row r="3" spans="1:11" s="25" customFormat="1" ht="13.5" customHeight="1">
      <c r="A3" s="371" t="s">
        <v>13</v>
      </c>
      <c r="B3" s="372"/>
      <c r="C3" s="152" t="s">
        <v>14</v>
      </c>
      <c r="D3" s="153" t="s">
        <v>15</v>
      </c>
      <c r="E3" s="119" t="s">
        <v>16</v>
      </c>
      <c r="F3" s="119" t="s">
        <v>17</v>
      </c>
      <c r="G3" s="154" t="s">
        <v>18</v>
      </c>
      <c r="H3" s="155" t="s">
        <v>19</v>
      </c>
      <c r="I3" s="156" t="s">
        <v>20</v>
      </c>
      <c r="J3" s="157" t="s">
        <v>21</v>
      </c>
      <c r="K3" s="117">
        <v>10</v>
      </c>
    </row>
    <row r="4" spans="1:11" s="105" customFormat="1" ht="280.5">
      <c r="A4" s="62">
        <v>1</v>
      </c>
      <c r="B4" s="158" t="s">
        <v>172</v>
      </c>
      <c r="C4" s="159">
        <v>200</v>
      </c>
      <c r="D4" s="110" t="s">
        <v>5</v>
      </c>
      <c r="E4" s="109"/>
      <c r="F4" s="160"/>
      <c r="G4" s="108">
        <f>ROUND(F4*(1+(I4/100)),2)</f>
        <v>0</v>
      </c>
      <c r="H4" s="107">
        <f>C4*F4</f>
        <v>0</v>
      </c>
      <c r="I4" s="146"/>
      <c r="J4" s="107">
        <f>H4+H4*I4/100</f>
        <v>0</v>
      </c>
      <c r="K4" s="106"/>
    </row>
    <row r="5" spans="1:11" s="105" customFormat="1" ht="280.5">
      <c r="A5" s="62">
        <v>2</v>
      </c>
      <c r="B5" s="162" t="s">
        <v>173</v>
      </c>
      <c r="C5" s="159">
        <v>200</v>
      </c>
      <c r="D5" s="110" t="s">
        <v>5</v>
      </c>
      <c r="E5" s="109"/>
      <c r="F5" s="160"/>
      <c r="G5" s="108">
        <f>ROUND(F5*(1+(I5/100)),2)</f>
        <v>0</v>
      </c>
      <c r="H5" s="107">
        <f>C5*F5</f>
        <v>0</v>
      </c>
      <c r="I5" s="146"/>
      <c r="J5" s="107">
        <f>H5+H5*I5/100</f>
        <v>0</v>
      </c>
      <c r="K5" s="106"/>
    </row>
    <row r="6" spans="1:11" s="86" customFormat="1" ht="313.5" customHeight="1">
      <c r="A6" s="62">
        <v>3</v>
      </c>
      <c r="B6" s="163" t="s">
        <v>174</v>
      </c>
      <c r="C6" s="164">
        <v>100</v>
      </c>
      <c r="D6" s="110" t="s">
        <v>5</v>
      </c>
      <c r="E6" s="109"/>
      <c r="F6" s="160"/>
      <c r="G6" s="108">
        <f>ROUND(F6*(1+(I6/100)),2)</f>
        <v>0</v>
      </c>
      <c r="H6" s="107">
        <f>C6*F6</f>
        <v>0</v>
      </c>
      <c r="I6" s="146"/>
      <c r="J6" s="107">
        <f>H6+H6*I6/100</f>
        <v>0</v>
      </c>
      <c r="K6" s="106"/>
    </row>
    <row r="7" spans="1:11" s="86" customFormat="1" ht="313.5" customHeight="1">
      <c r="A7" s="44">
        <v>4</v>
      </c>
      <c r="B7" s="318" t="s">
        <v>175</v>
      </c>
      <c r="C7" s="164">
        <v>50</v>
      </c>
      <c r="D7" s="110" t="s">
        <v>5</v>
      </c>
      <c r="E7" s="109"/>
      <c r="F7" s="160"/>
      <c r="G7" s="108"/>
      <c r="H7" s="107"/>
      <c r="I7" s="261"/>
      <c r="J7" s="107"/>
      <c r="K7" s="106"/>
    </row>
    <row r="8" spans="1:11" ht="12.75">
      <c r="A8" s="103"/>
      <c r="B8" s="103"/>
      <c r="C8" s="166"/>
      <c r="D8" s="167"/>
      <c r="E8" s="55"/>
      <c r="F8" s="373" t="s">
        <v>11</v>
      </c>
      <c r="G8" s="373"/>
      <c r="H8" s="141">
        <f>SUM(H4:H7)</f>
        <v>0</v>
      </c>
      <c r="I8" s="55"/>
      <c r="J8" s="141">
        <f>SUM(J4:J7)</f>
        <v>0</v>
      </c>
      <c r="K8" s="99"/>
    </row>
    <row r="9" spans="1:7" ht="12.75">
      <c r="A9" s="86" t="s">
        <v>10</v>
      </c>
      <c r="F9" s="96"/>
      <c r="G9" s="97"/>
    </row>
    <row r="10" spans="1:6" ht="12.75">
      <c r="A10" s="86"/>
      <c r="F10" s="96"/>
    </row>
    <row r="11" spans="1:10" ht="12.75">
      <c r="A11" s="168"/>
      <c r="B11" s="169"/>
      <c r="C11" s="170"/>
      <c r="D11" s="170"/>
      <c r="E11" s="170"/>
      <c r="F11" s="171"/>
      <c r="G11" s="172"/>
      <c r="H11" s="172"/>
      <c r="I11" s="172"/>
      <c r="J11" s="39"/>
    </row>
    <row r="12" spans="1:10" ht="12.75">
      <c r="A12" s="95" t="s">
        <v>157</v>
      </c>
      <c r="B12" s="93"/>
      <c r="C12" s="93"/>
      <c r="D12" s="93"/>
      <c r="E12" s="93"/>
      <c r="F12" s="94"/>
      <c r="G12" s="86"/>
      <c r="H12" s="86"/>
      <c r="I12" s="91"/>
      <c r="J12" s="91"/>
    </row>
    <row r="13" spans="1:10" ht="12.75">
      <c r="A13" s="86"/>
      <c r="B13" s="86"/>
      <c r="C13" s="86"/>
      <c r="D13" s="86"/>
      <c r="E13" s="88"/>
      <c r="F13" s="93"/>
      <c r="G13" s="92"/>
      <c r="H13" s="91"/>
      <c r="I13" s="91"/>
      <c r="J13" s="91"/>
    </row>
    <row r="14" spans="1:10" ht="12.75">
      <c r="A14" s="368" t="s">
        <v>22</v>
      </c>
      <c r="B14" s="368"/>
      <c r="C14" s="368"/>
      <c r="D14" s="368"/>
      <c r="E14" s="368"/>
      <c r="F14" s="368"/>
      <c r="G14" s="368"/>
      <c r="H14" s="368"/>
      <c r="I14" s="368"/>
      <c r="J14" s="368"/>
    </row>
    <row r="15" spans="1:10" ht="12.75">
      <c r="A15" s="33"/>
      <c r="B15" s="34"/>
      <c r="C15" s="34"/>
      <c r="D15" s="34"/>
      <c r="E15" s="34"/>
      <c r="F15" s="34"/>
      <c r="G15" s="34"/>
      <c r="H15" s="34"/>
      <c r="I15" s="34"/>
      <c r="J15" s="34"/>
    </row>
    <row r="16" spans="1:10" ht="12.75">
      <c r="A16" s="23" t="s">
        <v>12</v>
      </c>
      <c r="B16" s="86"/>
      <c r="C16" s="86"/>
      <c r="D16" s="86"/>
      <c r="E16" s="88"/>
      <c r="F16" s="88"/>
      <c r="G16" s="88"/>
      <c r="H16" s="88"/>
      <c r="I16" s="88"/>
      <c r="J16" s="88"/>
    </row>
    <row r="17" spans="1:10" ht="12.75">
      <c r="A17" s="23"/>
      <c r="B17" s="86"/>
      <c r="C17" s="86"/>
      <c r="D17" s="86"/>
      <c r="E17" s="88"/>
      <c r="F17" s="88"/>
      <c r="G17" s="88"/>
      <c r="H17" s="88"/>
      <c r="I17" s="88"/>
      <c r="J17" s="88"/>
    </row>
    <row r="18" spans="1:10" ht="12.75">
      <c r="A18" s="86"/>
      <c r="B18" s="86"/>
      <c r="C18" s="86"/>
      <c r="D18" s="86"/>
      <c r="E18" s="88"/>
      <c r="F18" s="88"/>
      <c r="G18" s="88"/>
      <c r="H18" s="88"/>
      <c r="I18" s="88"/>
      <c r="J18" s="88"/>
    </row>
    <row r="19" spans="6:10" ht="12.75">
      <c r="F19" s="88"/>
      <c r="G19" s="88"/>
      <c r="H19" s="88" t="s">
        <v>24</v>
      </c>
      <c r="I19" s="88"/>
      <c r="J19" s="88"/>
    </row>
    <row r="20" ht="12.75">
      <c r="H20" s="87" t="s">
        <v>23</v>
      </c>
    </row>
  </sheetData>
  <sheetProtection/>
  <mergeCells count="5">
    <mergeCell ref="A1:J1"/>
    <mergeCell ref="A2:B2"/>
    <mergeCell ref="A3:B3"/>
    <mergeCell ref="F8:G8"/>
    <mergeCell ref="A14:J14"/>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32"/>
  <sheetViews>
    <sheetView view="pageLayout" zoomScaleNormal="80" workbookViewId="0" topLeftCell="A13">
      <selection activeCell="O9" sqref="O9"/>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285</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47.25" customHeight="1">
      <c r="A4" s="67">
        <v>1</v>
      </c>
      <c r="B4" s="72" t="s">
        <v>77</v>
      </c>
      <c r="C4" s="71">
        <v>50</v>
      </c>
      <c r="D4" s="12" t="s">
        <v>5</v>
      </c>
      <c r="E4" s="13"/>
      <c r="F4" s="52"/>
      <c r="G4" s="42">
        <f aca="true" t="shared" si="0" ref="G4:G9">ROUND(F4*(1+(I4/100)),2)</f>
        <v>0</v>
      </c>
      <c r="H4" s="43">
        <f aca="true" t="shared" si="1" ref="H4:H9">C4*F4</f>
        <v>0</v>
      </c>
      <c r="I4" s="195"/>
      <c r="J4" s="43">
        <f aca="true" t="shared" si="2" ref="J4:J9">H4+H4*I4/100</f>
        <v>0</v>
      </c>
      <c r="K4" s="51"/>
    </row>
    <row r="5" spans="1:11" s="11" customFormat="1" ht="63.75" customHeight="1">
      <c r="A5" s="62">
        <v>2</v>
      </c>
      <c r="B5" s="72" t="s">
        <v>78</v>
      </c>
      <c r="C5" s="71">
        <v>1000</v>
      </c>
      <c r="D5" s="12" t="s">
        <v>5</v>
      </c>
      <c r="E5" s="13"/>
      <c r="F5" s="52"/>
      <c r="G5" s="42">
        <f t="shared" si="0"/>
        <v>0</v>
      </c>
      <c r="H5" s="43">
        <f t="shared" si="1"/>
        <v>0</v>
      </c>
      <c r="I5" s="195"/>
      <c r="J5" s="43">
        <f t="shared" si="2"/>
        <v>0</v>
      </c>
      <c r="K5" s="51"/>
    </row>
    <row r="6" spans="1:11" s="11" customFormat="1" ht="62.25" customHeight="1">
      <c r="A6" s="62">
        <v>3</v>
      </c>
      <c r="B6" s="72" t="s">
        <v>79</v>
      </c>
      <c r="C6" s="71">
        <v>1500</v>
      </c>
      <c r="D6" s="12" t="s">
        <v>5</v>
      </c>
      <c r="E6" s="13"/>
      <c r="F6" s="52"/>
      <c r="G6" s="42">
        <f t="shared" si="0"/>
        <v>0</v>
      </c>
      <c r="H6" s="43">
        <f t="shared" si="1"/>
        <v>0</v>
      </c>
      <c r="I6" s="195"/>
      <c r="J6" s="43">
        <f t="shared" si="2"/>
        <v>0</v>
      </c>
      <c r="K6" s="51"/>
    </row>
    <row r="7" spans="1:11" s="11" customFormat="1" ht="231" customHeight="1">
      <c r="A7" s="44">
        <v>4</v>
      </c>
      <c r="B7" s="72" t="s">
        <v>101</v>
      </c>
      <c r="C7" s="45">
        <v>100</v>
      </c>
      <c r="D7" s="82" t="s">
        <v>93</v>
      </c>
      <c r="E7" s="13"/>
      <c r="F7" s="52"/>
      <c r="G7" s="42">
        <f t="shared" si="0"/>
        <v>0</v>
      </c>
      <c r="H7" s="43">
        <f t="shared" si="1"/>
        <v>0</v>
      </c>
      <c r="I7" s="195"/>
      <c r="J7" s="43">
        <f t="shared" si="2"/>
        <v>0</v>
      </c>
      <c r="K7" s="51"/>
    </row>
    <row r="8" spans="1:11" s="11" customFormat="1" ht="160.5" customHeight="1">
      <c r="A8" s="44">
        <v>5</v>
      </c>
      <c r="B8" s="72" t="s">
        <v>84</v>
      </c>
      <c r="C8" s="45">
        <v>25</v>
      </c>
      <c r="D8" s="82" t="s">
        <v>93</v>
      </c>
      <c r="E8" s="13"/>
      <c r="F8" s="52"/>
      <c r="G8" s="42">
        <f t="shared" si="0"/>
        <v>0</v>
      </c>
      <c r="H8" s="43">
        <f t="shared" si="1"/>
        <v>0</v>
      </c>
      <c r="I8" s="195"/>
      <c r="J8" s="43">
        <f t="shared" si="2"/>
        <v>0</v>
      </c>
      <c r="K8" s="51"/>
    </row>
    <row r="9" spans="1:11" s="11" customFormat="1" ht="160.5" customHeight="1">
      <c r="A9" s="44">
        <v>6</v>
      </c>
      <c r="B9" s="72" t="s">
        <v>181</v>
      </c>
      <c r="C9" s="45">
        <v>50</v>
      </c>
      <c r="D9" s="82" t="s">
        <v>93</v>
      </c>
      <c r="E9" s="13"/>
      <c r="F9" s="52"/>
      <c r="G9" s="42">
        <f t="shared" si="0"/>
        <v>0</v>
      </c>
      <c r="H9" s="43">
        <f t="shared" si="1"/>
        <v>0</v>
      </c>
      <c r="I9" s="195"/>
      <c r="J9" s="43">
        <f t="shared" si="2"/>
        <v>0</v>
      </c>
      <c r="K9" s="51"/>
    </row>
    <row r="10" spans="1:11" s="2" customFormat="1" ht="12.75">
      <c r="A10" s="3"/>
      <c r="B10" s="3"/>
      <c r="C10" s="4"/>
      <c r="D10" s="1"/>
      <c r="E10" s="55"/>
      <c r="F10" s="383" t="s">
        <v>11</v>
      </c>
      <c r="G10" s="383"/>
      <c r="H10" s="57">
        <f>SUM(H4:H9)</f>
        <v>0</v>
      </c>
      <c r="I10" s="55"/>
      <c r="J10" s="57">
        <f>SUM(J4:J9)</f>
        <v>0</v>
      </c>
      <c r="K10" s="8"/>
    </row>
    <row r="11" spans="1:7" ht="12.75">
      <c r="A11" s="14" t="s">
        <v>10</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157</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68" t="s">
        <v>22</v>
      </c>
      <c r="B16" s="368"/>
      <c r="C16" s="368"/>
      <c r="D16" s="368"/>
      <c r="E16" s="368"/>
      <c r="F16" s="368"/>
      <c r="G16" s="368"/>
      <c r="H16" s="368"/>
      <c r="I16" s="368"/>
      <c r="J16" s="368"/>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t="s">
        <v>24</v>
      </c>
      <c r="I21" s="18"/>
      <c r="J21" s="18"/>
    </row>
    <row r="22" ht="12.75">
      <c r="H22" s="24" t="s">
        <v>23</v>
      </c>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286</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42.75" customHeight="1">
      <c r="A4" s="67">
        <v>1</v>
      </c>
      <c r="B4" s="78" t="s">
        <v>80</v>
      </c>
      <c r="C4" s="71">
        <v>2000</v>
      </c>
      <c r="D4" s="12" t="s">
        <v>5</v>
      </c>
      <c r="E4" s="13"/>
      <c r="F4" s="52"/>
      <c r="G4" s="42">
        <f>ROUND(F4*(1+(I4/100)),2)</f>
        <v>0</v>
      </c>
      <c r="H4" s="43">
        <f>C4*F4</f>
        <v>0</v>
      </c>
      <c r="I4" s="53"/>
      <c r="J4" s="43">
        <f>H4+H4*I4/100</f>
        <v>0</v>
      </c>
      <c r="K4" s="51"/>
    </row>
    <row r="5" spans="1:11" s="11" customFormat="1" ht="69.75" customHeight="1">
      <c r="A5" s="62">
        <v>2</v>
      </c>
      <c r="B5" s="78" t="s">
        <v>81</v>
      </c>
      <c r="C5" s="71">
        <v>100</v>
      </c>
      <c r="D5" s="12" t="s">
        <v>5</v>
      </c>
      <c r="E5" s="13"/>
      <c r="F5" s="52"/>
      <c r="G5" s="42">
        <f>ROUND(F5*(1+(I5/100)),2)</f>
        <v>0</v>
      </c>
      <c r="H5" s="43">
        <f>C5*F5</f>
        <v>0</v>
      </c>
      <c r="I5" s="53"/>
      <c r="J5" s="43">
        <f>H5+H5*I5/100</f>
        <v>0</v>
      </c>
      <c r="K5" s="51"/>
    </row>
    <row r="6" spans="1:11" s="2" customFormat="1" ht="12.75">
      <c r="A6" s="3"/>
      <c r="B6" s="3"/>
      <c r="C6" s="4"/>
      <c r="D6" s="1"/>
      <c r="E6" s="5"/>
      <c r="F6" s="367" t="s">
        <v>11</v>
      </c>
      <c r="G6" s="367"/>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8" t="s">
        <v>22</v>
      </c>
      <c r="B12" s="369"/>
      <c r="C12" s="369"/>
      <c r="D12" s="369"/>
      <c r="E12" s="369"/>
      <c r="F12" s="369"/>
      <c r="G12" s="369"/>
      <c r="H12" s="369"/>
      <c r="I12" s="369"/>
      <c r="J12" s="369"/>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27"/>
  <sheetViews>
    <sheetView view="pageLayout" workbookViewId="0" topLeftCell="A7">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287</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84" t="s">
        <v>13</v>
      </c>
      <c r="B3" s="366"/>
      <c r="C3" s="54" t="s">
        <v>14</v>
      </c>
      <c r="D3" s="27" t="s">
        <v>15</v>
      </c>
      <c r="E3" s="28" t="s">
        <v>16</v>
      </c>
      <c r="F3" s="28" t="s">
        <v>17</v>
      </c>
      <c r="G3" s="29" t="s">
        <v>18</v>
      </c>
      <c r="H3" s="30" t="s">
        <v>19</v>
      </c>
      <c r="I3" s="31" t="s">
        <v>20</v>
      </c>
      <c r="J3" s="32" t="s">
        <v>21</v>
      </c>
      <c r="K3" s="50">
        <v>10</v>
      </c>
    </row>
    <row r="4" spans="1:11" s="11" customFormat="1" ht="180">
      <c r="A4" s="58">
        <v>1</v>
      </c>
      <c r="B4" s="66" t="s">
        <v>131</v>
      </c>
      <c r="C4" s="45">
        <v>200</v>
      </c>
      <c r="D4" s="266" t="s">
        <v>93</v>
      </c>
      <c r="E4" s="267"/>
      <c r="F4" s="245"/>
      <c r="G4" s="239">
        <f>ROUND(F4*(1+(I4/100)),2)</f>
        <v>0</v>
      </c>
      <c r="H4" s="268">
        <f>C4*F4</f>
        <v>0</v>
      </c>
      <c r="I4" s="269"/>
      <c r="J4" s="268">
        <f>H4+H4*I4/100</f>
        <v>0</v>
      </c>
      <c r="K4" s="270"/>
    </row>
    <row r="5" spans="1:11" s="11" customFormat="1" ht="201.75" customHeight="1">
      <c r="A5" s="58">
        <v>2</v>
      </c>
      <c r="B5" s="66" t="s">
        <v>182</v>
      </c>
      <c r="C5" s="45">
        <v>100</v>
      </c>
      <c r="D5" s="82" t="s">
        <v>93</v>
      </c>
      <c r="E5" s="13"/>
      <c r="F5" s="52"/>
      <c r="G5" s="239">
        <f>ROUND(F5*(1+(I5/100)),2)</f>
        <v>0</v>
      </c>
      <c r="H5" s="268">
        <f>C5*F5</f>
        <v>0</v>
      </c>
      <c r="I5" s="195"/>
      <c r="J5" s="268">
        <f>H5+H5*I5/100</f>
        <v>0</v>
      </c>
      <c r="K5" s="51"/>
    </row>
    <row r="6" spans="1:11" s="2" customFormat="1" ht="12.75">
      <c r="A6" s="3"/>
      <c r="B6" s="3"/>
      <c r="C6" s="4"/>
      <c r="D6" s="1"/>
      <c r="E6" s="55"/>
      <c r="F6" s="383" t="s">
        <v>11</v>
      </c>
      <c r="G6" s="383"/>
      <c r="H6" s="57">
        <f>SUM(H4:H5)</f>
        <v>0</v>
      </c>
      <c r="I6" s="55"/>
      <c r="J6" s="57">
        <f>SUM(J4:J5)</f>
        <v>0</v>
      </c>
      <c r="K6" s="8"/>
    </row>
    <row r="7" spans="1:7" ht="12.75">
      <c r="A7" s="14" t="s">
        <v>10</v>
      </c>
      <c r="F7" s="15"/>
      <c r="G7" s="22"/>
    </row>
    <row r="8" spans="1:6" ht="12.75">
      <c r="A8" s="14"/>
      <c r="F8" s="15"/>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8" t="s">
        <v>22</v>
      </c>
      <c r="B11" s="369"/>
      <c r="C11" s="369"/>
      <c r="D11" s="369"/>
      <c r="E11" s="369"/>
      <c r="F11" s="369"/>
      <c r="G11" s="369"/>
      <c r="H11" s="369"/>
      <c r="I11" s="369"/>
      <c r="J11" s="36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6:G6"/>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288</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51" customHeight="1">
      <c r="A4" s="62">
        <v>1</v>
      </c>
      <c r="B4" s="74" t="s">
        <v>82</v>
      </c>
      <c r="C4" s="71">
        <v>3</v>
      </c>
      <c r="D4" s="12" t="s">
        <v>5</v>
      </c>
      <c r="E4" s="13"/>
      <c r="F4" s="52"/>
      <c r="G4" s="42">
        <f>ROUND(F4*(1+(I4/100)),2)</f>
        <v>0</v>
      </c>
      <c r="H4" s="43">
        <f>C4*F4</f>
        <v>0</v>
      </c>
      <c r="I4" s="195"/>
      <c r="J4" s="43">
        <f>H4+H4*I4/100</f>
        <v>0</v>
      </c>
      <c r="K4" s="51"/>
    </row>
    <row r="5" spans="1:11" s="11" customFormat="1" ht="49.5" customHeight="1">
      <c r="A5" s="62">
        <v>2</v>
      </c>
      <c r="B5" s="74" t="s">
        <v>83</v>
      </c>
      <c r="C5" s="71">
        <v>3</v>
      </c>
      <c r="D5" s="12" t="s">
        <v>5</v>
      </c>
      <c r="E5" s="13"/>
      <c r="F5" s="52"/>
      <c r="G5" s="42">
        <f>ROUND(F5*(1+(I5/100)),2)</f>
        <v>0</v>
      </c>
      <c r="H5" s="43">
        <f>C5*F5</f>
        <v>0</v>
      </c>
      <c r="I5" s="195"/>
      <c r="J5" s="43">
        <f>H5+H5*I5/100</f>
        <v>0</v>
      </c>
      <c r="K5" s="51"/>
    </row>
    <row r="6" spans="1:11" s="2" customFormat="1" ht="12.75">
      <c r="A6" s="3"/>
      <c r="B6" s="3"/>
      <c r="C6" s="4"/>
      <c r="D6" s="1"/>
      <c r="E6" s="5"/>
      <c r="F6" s="367" t="s">
        <v>11</v>
      </c>
      <c r="G6" s="367"/>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8" t="s">
        <v>22</v>
      </c>
      <c r="B12" s="369"/>
      <c r="C12" s="369"/>
      <c r="D12" s="369"/>
      <c r="E12" s="369"/>
      <c r="F12" s="369"/>
      <c r="G12" s="369"/>
      <c r="H12" s="369"/>
      <c r="I12" s="369"/>
      <c r="J12" s="369"/>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28"/>
  <sheetViews>
    <sheetView view="pageLayout" workbookViewId="0" topLeftCell="A1">
      <selection activeCell="F4" sqref="F4:F5 I4:I5"/>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289</v>
      </c>
      <c r="B1" s="363"/>
      <c r="C1" s="363"/>
      <c r="D1" s="363"/>
      <c r="E1" s="363"/>
      <c r="F1" s="363"/>
      <c r="G1" s="363"/>
      <c r="H1" s="363"/>
      <c r="I1" s="363"/>
      <c r="J1" s="363"/>
    </row>
    <row r="2" spans="1:12" s="11" customFormat="1" ht="63" customHeight="1">
      <c r="A2" s="364" t="s">
        <v>0</v>
      </c>
      <c r="B2" s="364"/>
      <c r="C2" s="9" t="s">
        <v>6</v>
      </c>
      <c r="D2" s="9" t="s">
        <v>1</v>
      </c>
      <c r="E2" s="10" t="s">
        <v>7</v>
      </c>
      <c r="F2" s="9" t="s">
        <v>2</v>
      </c>
      <c r="G2" s="9" t="s">
        <v>8</v>
      </c>
      <c r="H2" s="9" t="s">
        <v>3</v>
      </c>
      <c r="I2" s="9" t="s">
        <v>9</v>
      </c>
      <c r="J2" s="9" t="s">
        <v>4</v>
      </c>
      <c r="K2" s="49" t="s">
        <v>26</v>
      </c>
      <c r="L2" s="9" t="s">
        <v>25</v>
      </c>
    </row>
    <row r="3" spans="1:12" s="25" customFormat="1" ht="13.5" customHeight="1">
      <c r="A3" s="365" t="s">
        <v>13</v>
      </c>
      <c r="B3" s="366"/>
      <c r="C3" s="26" t="s">
        <v>14</v>
      </c>
      <c r="D3" s="27" t="s">
        <v>15</v>
      </c>
      <c r="E3" s="28" t="s">
        <v>16</v>
      </c>
      <c r="F3" s="28" t="s">
        <v>17</v>
      </c>
      <c r="G3" s="29" t="s">
        <v>18</v>
      </c>
      <c r="H3" s="30" t="s">
        <v>19</v>
      </c>
      <c r="I3" s="31" t="s">
        <v>20</v>
      </c>
      <c r="J3" s="32" t="s">
        <v>21</v>
      </c>
      <c r="K3" s="50">
        <v>10</v>
      </c>
      <c r="L3" s="48">
        <v>11</v>
      </c>
    </row>
    <row r="4" spans="1:12" s="11" customFormat="1" ht="36">
      <c r="A4" s="185">
        <v>1</v>
      </c>
      <c r="B4" s="186" t="s">
        <v>86</v>
      </c>
      <c r="C4" s="188">
        <v>2</v>
      </c>
      <c r="D4" s="140" t="s">
        <v>85</v>
      </c>
      <c r="E4" s="13"/>
      <c r="F4" s="52"/>
      <c r="G4" s="42">
        <f>ROUND(F4*(1+(I4/100)),2)</f>
        <v>0</v>
      </c>
      <c r="H4" s="43">
        <f>C4*F4</f>
        <v>0</v>
      </c>
      <c r="I4" s="195"/>
      <c r="J4" s="43">
        <f>H4+H4*I4/100</f>
        <v>0</v>
      </c>
      <c r="K4" s="51"/>
      <c r="L4" s="47">
        <v>20</v>
      </c>
    </row>
    <row r="5" spans="1:12" s="11" customFormat="1" ht="36">
      <c r="A5" s="187">
        <v>2</v>
      </c>
      <c r="B5" s="186" t="s">
        <v>87</v>
      </c>
      <c r="C5" s="188">
        <v>2</v>
      </c>
      <c r="D5" s="140" t="s">
        <v>85</v>
      </c>
      <c r="E5" s="13"/>
      <c r="F5" s="52"/>
      <c r="G5" s="42">
        <f>ROUND(F5*(1+(I5/100)),2)</f>
        <v>0</v>
      </c>
      <c r="H5" s="43">
        <f>C5*F5</f>
        <v>0</v>
      </c>
      <c r="I5" s="195"/>
      <c r="J5" s="43">
        <f>H5+H5*I5/100</f>
        <v>0</v>
      </c>
      <c r="K5" s="51"/>
      <c r="L5" s="47">
        <v>20</v>
      </c>
    </row>
    <row r="6" spans="1:11" s="2" customFormat="1" ht="12.75">
      <c r="A6" s="3"/>
      <c r="B6" s="3"/>
      <c r="C6" s="4"/>
      <c r="D6" s="1"/>
      <c r="E6" s="5"/>
      <c r="F6" s="367" t="s">
        <v>11</v>
      </c>
      <c r="G6" s="367"/>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8" t="s">
        <v>22</v>
      </c>
      <c r="B12" s="369"/>
      <c r="C12" s="369"/>
      <c r="D12" s="369"/>
      <c r="E12" s="369"/>
      <c r="F12" s="369"/>
      <c r="G12" s="369"/>
      <c r="H12" s="369"/>
      <c r="I12" s="369"/>
      <c r="J12" s="369"/>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2" r:id="rId1"/>
  <headerFooter alignWithMargins="0">
    <oddHeader>&amp;LNr sprawy ZP/32/2020&amp;CZestawienie asortymentowo-ilościowo-cenowe
&amp;RZałącznik nr 2 SIWZ</oddHeader>
    <oddFooter>&amp;CStrona &amp;P z &amp;N&amp;R&amp;A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31"/>
  <sheetViews>
    <sheetView view="pageLayout" zoomScaleNormal="80" workbookViewId="0" topLeftCell="A7">
      <selection activeCell="F4" sqref="F4:F8 I4:I8"/>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22.375" style="85" customWidth="1"/>
    <col min="8" max="8" width="14.375" style="85" customWidth="1"/>
    <col min="9" max="9" width="20.125" style="85" customWidth="1"/>
    <col min="10" max="10" width="23.75390625" style="85" customWidth="1"/>
    <col min="11" max="11" width="16.75390625" style="84" customWidth="1"/>
    <col min="12" max="16384" width="9.875" style="84" customWidth="1"/>
  </cols>
  <sheetData>
    <row r="1" spans="1:10" ht="38.25" customHeight="1">
      <c r="A1" s="363" t="s">
        <v>290</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26" t="s">
        <v>26</v>
      </c>
    </row>
    <row r="3" spans="1:11" s="116" customFormat="1" ht="13.5" customHeight="1">
      <c r="A3" s="386" t="s">
        <v>13</v>
      </c>
      <c r="B3" s="387"/>
      <c r="C3" s="117" t="s">
        <v>14</v>
      </c>
      <c r="D3" s="120" t="s">
        <v>15</v>
      </c>
      <c r="E3" s="119" t="s">
        <v>16</v>
      </c>
      <c r="F3" s="119" t="s">
        <v>17</v>
      </c>
      <c r="G3" s="118" t="s">
        <v>18</v>
      </c>
      <c r="H3" s="118" t="s">
        <v>19</v>
      </c>
      <c r="I3" s="118" t="s">
        <v>20</v>
      </c>
      <c r="J3" s="118" t="s">
        <v>21</v>
      </c>
      <c r="K3" s="117">
        <v>10</v>
      </c>
    </row>
    <row r="4" spans="1:11" s="105" customFormat="1" ht="255" customHeight="1">
      <c r="A4" s="122">
        <v>1</v>
      </c>
      <c r="B4" s="312" t="s">
        <v>291</v>
      </c>
      <c r="C4" s="69">
        <v>100</v>
      </c>
      <c r="D4" s="110" t="s">
        <v>93</v>
      </c>
      <c r="E4" s="109"/>
      <c r="F4" s="197"/>
      <c r="G4" s="198">
        <f>ROUND(F4*(1+(I4/100)),2)</f>
        <v>0</v>
      </c>
      <c r="H4" s="198">
        <f>C4*F4</f>
        <v>0</v>
      </c>
      <c r="I4" s="335"/>
      <c r="J4" s="198">
        <f>H4+H4*I4/100</f>
        <v>0</v>
      </c>
      <c r="K4" s="106"/>
    </row>
    <row r="5" spans="1:11" s="105" customFormat="1" ht="252.75" customHeight="1">
      <c r="A5" s="122">
        <v>2</v>
      </c>
      <c r="B5" s="313" t="s">
        <v>183</v>
      </c>
      <c r="C5" s="69">
        <v>300</v>
      </c>
      <c r="D5" s="110" t="s">
        <v>93</v>
      </c>
      <c r="E5" s="109"/>
      <c r="F5" s="197"/>
      <c r="G5" s="198">
        <f>ROUND(F5*(1+(I5/100)),2)</f>
        <v>0</v>
      </c>
      <c r="H5" s="198">
        <f>C5*F5</f>
        <v>0</v>
      </c>
      <c r="I5" s="335"/>
      <c r="J5" s="198">
        <f>H5+H5*I5/100</f>
        <v>0</v>
      </c>
      <c r="K5" s="106"/>
    </row>
    <row r="6" spans="1:11" s="105" customFormat="1" ht="262.5" customHeight="1">
      <c r="A6" s="122">
        <v>3</v>
      </c>
      <c r="B6" s="314" t="s">
        <v>184</v>
      </c>
      <c r="C6" s="69">
        <v>150</v>
      </c>
      <c r="D6" s="110" t="s">
        <v>5</v>
      </c>
      <c r="E6" s="109"/>
      <c r="F6" s="197"/>
      <c r="G6" s="198">
        <f>ROUND(F6*(1+(I6/100)),2)</f>
        <v>0</v>
      </c>
      <c r="H6" s="198">
        <f>C6*F6</f>
        <v>0</v>
      </c>
      <c r="I6" s="335"/>
      <c r="J6" s="198">
        <f>H6+H6*I6/100</f>
        <v>0</v>
      </c>
      <c r="K6" s="106"/>
    </row>
    <row r="7" spans="1:11" s="105" customFormat="1" ht="390">
      <c r="A7" s="122">
        <v>4</v>
      </c>
      <c r="B7" s="111" t="s">
        <v>185</v>
      </c>
      <c r="C7" s="69">
        <v>800</v>
      </c>
      <c r="D7" s="110" t="s">
        <v>93</v>
      </c>
      <c r="E7" s="109"/>
      <c r="F7" s="197"/>
      <c r="G7" s="198">
        <f>ROUND(F7*(1+(I7/100)),2)</f>
        <v>0</v>
      </c>
      <c r="H7" s="198">
        <f>C7*F7</f>
        <v>0</v>
      </c>
      <c r="I7" s="335"/>
      <c r="J7" s="198">
        <f>H7+H7*I7/100</f>
        <v>0</v>
      </c>
      <c r="K7" s="106"/>
    </row>
    <row r="8" spans="1:11" s="105" customFormat="1" ht="375">
      <c r="A8" s="122">
        <v>5</v>
      </c>
      <c r="B8" s="111" t="s">
        <v>119</v>
      </c>
      <c r="C8" s="69">
        <v>200</v>
      </c>
      <c r="D8" s="110" t="s">
        <v>93</v>
      </c>
      <c r="E8" s="109"/>
      <c r="F8" s="197"/>
      <c r="G8" s="198">
        <f>ROUND(F8*(1+(I8/100)),2)</f>
        <v>0</v>
      </c>
      <c r="H8" s="198">
        <f>C8*F8</f>
        <v>0</v>
      </c>
      <c r="I8" s="335"/>
      <c r="J8" s="198">
        <f>H8+H8*I8/100</f>
        <v>0</v>
      </c>
      <c r="K8" s="106"/>
    </row>
    <row r="9" spans="1:11" s="98" customFormat="1" ht="12.75">
      <c r="A9" s="103"/>
      <c r="B9" s="103"/>
      <c r="C9" s="102"/>
      <c r="D9" s="101"/>
      <c r="E9" s="55"/>
      <c r="F9" s="373" t="s">
        <v>11</v>
      </c>
      <c r="G9" s="373"/>
      <c r="H9" s="141">
        <f>SUM(H4:H8)</f>
        <v>0</v>
      </c>
      <c r="I9" s="55"/>
      <c r="J9" s="141">
        <f>SUM(J4:J8)</f>
        <v>0</v>
      </c>
      <c r="K9" s="84"/>
    </row>
    <row r="10" spans="1:11" s="98" customFormat="1" ht="12.75">
      <c r="A10" s="103"/>
      <c r="B10" s="103"/>
      <c r="C10" s="102"/>
      <c r="D10" s="101"/>
      <c r="E10" s="55"/>
      <c r="F10" s="100"/>
      <c r="G10" s="100"/>
      <c r="H10" s="99"/>
      <c r="I10" s="55"/>
      <c r="J10" s="99"/>
      <c r="K10" s="84"/>
    </row>
    <row r="11" spans="1:7" ht="12.75">
      <c r="A11" s="86" t="s">
        <v>10</v>
      </c>
      <c r="F11" s="96"/>
      <c r="G11" s="97"/>
    </row>
    <row r="12" spans="1:6" ht="12.75">
      <c r="A12" s="86"/>
      <c r="F12" s="96"/>
    </row>
    <row r="13" spans="1:11" s="86" customFormat="1" ht="19.5" customHeight="1">
      <c r="A13" s="95" t="s">
        <v>157</v>
      </c>
      <c r="B13" s="93"/>
      <c r="C13" s="93"/>
      <c r="D13" s="93"/>
      <c r="E13" s="93"/>
      <c r="F13" s="94"/>
      <c r="I13" s="91"/>
      <c r="J13" s="91"/>
      <c r="K13" s="84"/>
    </row>
    <row r="14" spans="5:11" s="86" customFormat="1" ht="12.75" customHeight="1">
      <c r="E14" s="88"/>
      <c r="F14" s="93"/>
      <c r="G14" s="92"/>
      <c r="H14" s="91"/>
      <c r="I14" s="91"/>
      <c r="J14" s="91"/>
      <c r="K14" s="84"/>
    </row>
    <row r="15" spans="1:11" s="86" customFormat="1" ht="40.5" customHeight="1">
      <c r="A15" s="368" t="s">
        <v>22</v>
      </c>
      <c r="B15" s="388"/>
      <c r="C15" s="388"/>
      <c r="D15" s="388"/>
      <c r="E15" s="388"/>
      <c r="F15" s="388"/>
      <c r="G15" s="388"/>
      <c r="H15" s="388"/>
      <c r="I15" s="388"/>
      <c r="J15" s="388"/>
      <c r="K15" s="84"/>
    </row>
    <row r="16" spans="1:11" s="86" customFormat="1" ht="16.5" customHeight="1">
      <c r="A16" s="33"/>
      <c r="B16" s="90"/>
      <c r="C16" s="90"/>
      <c r="D16" s="90"/>
      <c r="E16" s="90"/>
      <c r="F16" s="90"/>
      <c r="G16" s="90"/>
      <c r="H16" s="90"/>
      <c r="I16" s="90"/>
      <c r="J16" s="90"/>
      <c r="K16" s="84"/>
    </row>
    <row r="17" spans="1:11" s="86" customFormat="1" ht="12.75" customHeight="1">
      <c r="A17" s="89" t="s">
        <v>12</v>
      </c>
      <c r="E17" s="88"/>
      <c r="F17" s="88"/>
      <c r="G17" s="88"/>
      <c r="H17" s="88"/>
      <c r="I17" s="88"/>
      <c r="J17" s="88"/>
      <c r="K17" s="84"/>
    </row>
    <row r="18" spans="1:11" s="86" customFormat="1" ht="12.75" customHeight="1">
      <c r="A18" s="89"/>
      <c r="E18" s="88"/>
      <c r="F18" s="88"/>
      <c r="G18" s="88"/>
      <c r="H18" s="88"/>
      <c r="I18" s="88"/>
      <c r="J18" s="88"/>
      <c r="K18" s="84"/>
    </row>
    <row r="19" spans="5:11" s="86" customFormat="1" ht="12.75" customHeight="1">
      <c r="E19" s="88"/>
      <c r="F19" s="88"/>
      <c r="G19" s="88"/>
      <c r="H19" s="88"/>
      <c r="I19" s="88"/>
      <c r="J19" s="88"/>
      <c r="K19" s="84"/>
    </row>
    <row r="20" spans="6:10" ht="12.75">
      <c r="F20" s="88"/>
      <c r="G20" s="88"/>
      <c r="H20" s="88" t="s">
        <v>24</v>
      </c>
      <c r="I20" s="88"/>
      <c r="J20" s="88"/>
    </row>
    <row r="21" ht="12.75">
      <c r="H21" s="87" t="s">
        <v>23</v>
      </c>
    </row>
    <row r="25" ht="12.75">
      <c r="K25" s="86"/>
    </row>
    <row r="26" ht="12.75">
      <c r="K26" s="86"/>
    </row>
    <row r="27" ht="12.75">
      <c r="K27" s="86"/>
    </row>
    <row r="28" ht="12.75">
      <c r="K28" s="86"/>
    </row>
    <row r="29" ht="12.75">
      <c r="K29" s="86"/>
    </row>
    <row r="30" ht="12.75">
      <c r="K30" s="86"/>
    </row>
    <row r="31" ht="12.75">
      <c r="K31" s="86"/>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75" r:id="rId1"/>
  <headerFooter alignWithMargins="0">
    <oddHeader>&amp;LNr sprawy ZP/32/2020&amp;CZestawienie asortymentowo-ilościowo-cenowe
&amp;RZałącznik nr 2 SIWZ</oddHeader>
    <oddFooter>&amp;CStrona &amp;P z &amp;N&amp;R&amp;A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D34"/>
  <sheetViews>
    <sheetView view="pageLayout" zoomScaleNormal="80" workbookViewId="0" topLeftCell="A16">
      <selection activeCell="M11" sqref="M11"/>
    </sheetView>
  </sheetViews>
  <sheetFormatPr defaultColWidth="9.875" defaultRowHeight="12.75"/>
  <cols>
    <col min="1" max="1" width="7.125" style="84" customWidth="1"/>
    <col min="2" max="2" width="33.75390625" style="84" customWidth="1"/>
    <col min="3" max="3" width="9.375" style="84" customWidth="1"/>
    <col min="4" max="4" width="6.75390625" style="84" customWidth="1"/>
    <col min="5" max="5" width="10.875" style="85" customWidth="1"/>
    <col min="6" max="6" width="15.375" style="85" customWidth="1"/>
    <col min="7" max="7" width="10.125" style="85" customWidth="1"/>
    <col min="8" max="8" width="14.375" style="85" customWidth="1"/>
    <col min="9" max="9" width="7.25390625" style="85" customWidth="1"/>
    <col min="10" max="10" width="14.75390625" style="85" customWidth="1"/>
    <col min="11" max="11" width="16.75390625" style="84" customWidth="1"/>
    <col min="12" max="16384" width="9.875" style="84" customWidth="1"/>
  </cols>
  <sheetData>
    <row r="1" spans="1:10" ht="38.25" customHeight="1">
      <c r="A1" s="363" t="s">
        <v>292</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26" t="s">
        <v>26</v>
      </c>
    </row>
    <row r="3" spans="1:11" s="116" customFormat="1" ht="13.5" customHeight="1" thickBot="1">
      <c r="A3" s="386" t="s">
        <v>13</v>
      </c>
      <c r="B3" s="387"/>
      <c r="C3" s="117" t="s">
        <v>14</v>
      </c>
      <c r="D3" s="120" t="s">
        <v>15</v>
      </c>
      <c r="E3" s="119" t="s">
        <v>16</v>
      </c>
      <c r="F3" s="119" t="s">
        <v>17</v>
      </c>
      <c r="G3" s="118" t="s">
        <v>18</v>
      </c>
      <c r="H3" s="118" t="s">
        <v>19</v>
      </c>
      <c r="I3" s="118" t="s">
        <v>20</v>
      </c>
      <c r="J3" s="118" t="s">
        <v>21</v>
      </c>
      <c r="K3" s="117">
        <v>10</v>
      </c>
    </row>
    <row r="4" spans="1:11" s="116" customFormat="1" ht="247.5">
      <c r="A4" s="122">
        <v>1</v>
      </c>
      <c r="B4" s="148" t="s">
        <v>125</v>
      </c>
      <c r="C4" s="117">
        <v>1000</v>
      </c>
      <c r="D4" s="120" t="s">
        <v>5</v>
      </c>
      <c r="E4" s="143"/>
      <c r="F4" s="197"/>
      <c r="G4" s="198">
        <f>ROUND(F4*(1+(I4/100)),2)</f>
        <v>0</v>
      </c>
      <c r="H4" s="198">
        <f aca="true" t="shared" si="0" ref="H4:H11">C4*F4</f>
        <v>0</v>
      </c>
      <c r="I4" s="335"/>
      <c r="J4" s="198">
        <f>H4+H4*I4/100</f>
        <v>0</v>
      </c>
      <c r="K4" s="106"/>
    </row>
    <row r="5" spans="1:30" s="116" customFormat="1" ht="225">
      <c r="A5" s="122">
        <v>2</v>
      </c>
      <c r="B5" s="147" t="s">
        <v>124</v>
      </c>
      <c r="C5" s="117">
        <v>1000</v>
      </c>
      <c r="D5" s="120" t="s">
        <v>93</v>
      </c>
      <c r="E5" s="143"/>
      <c r="F5" s="197"/>
      <c r="G5" s="198">
        <f aca="true" t="shared" si="1" ref="G5:G11">ROUND(F5*(1+(I5/100)),2)</f>
        <v>0</v>
      </c>
      <c r="H5" s="198">
        <f t="shared" si="0"/>
        <v>0</v>
      </c>
      <c r="I5" s="335"/>
      <c r="J5" s="198">
        <f aca="true" t="shared" si="2" ref="J5:J11">H5+H5*I5/100</f>
        <v>0</v>
      </c>
      <c r="K5" s="106"/>
      <c r="L5" s="123"/>
      <c r="M5" s="123"/>
      <c r="N5" s="123"/>
      <c r="O5" s="123"/>
      <c r="P5" s="123"/>
      <c r="Q5" s="123"/>
      <c r="R5" s="123"/>
      <c r="S5" s="123"/>
      <c r="T5" s="123"/>
      <c r="U5" s="123"/>
      <c r="V5" s="123"/>
      <c r="W5" s="123"/>
      <c r="X5" s="123"/>
      <c r="Y5" s="123"/>
      <c r="Z5" s="123"/>
      <c r="AA5" s="123"/>
      <c r="AB5" s="123"/>
      <c r="AC5" s="123"/>
      <c r="AD5" s="123"/>
    </row>
    <row r="6" spans="1:11" s="116" customFormat="1" ht="236.25">
      <c r="A6" s="122">
        <v>3</v>
      </c>
      <c r="B6" s="147" t="s">
        <v>123</v>
      </c>
      <c r="C6" s="117">
        <v>500</v>
      </c>
      <c r="D6" s="120" t="s">
        <v>93</v>
      </c>
      <c r="E6" s="143"/>
      <c r="F6" s="197"/>
      <c r="G6" s="198">
        <f t="shared" si="1"/>
        <v>0</v>
      </c>
      <c r="H6" s="198">
        <f t="shared" si="0"/>
        <v>0</v>
      </c>
      <c r="I6" s="335"/>
      <c r="J6" s="198">
        <f t="shared" si="2"/>
        <v>0</v>
      </c>
      <c r="K6" s="106"/>
    </row>
    <row r="7" spans="1:11" s="116" customFormat="1" ht="234" customHeight="1">
      <c r="A7" s="122">
        <v>4</v>
      </c>
      <c r="B7" s="147" t="s">
        <v>122</v>
      </c>
      <c r="C7" s="117">
        <v>3000</v>
      </c>
      <c r="D7" s="120" t="s">
        <v>93</v>
      </c>
      <c r="E7" s="143"/>
      <c r="F7" s="197"/>
      <c r="G7" s="198">
        <f t="shared" si="1"/>
        <v>0</v>
      </c>
      <c r="H7" s="198">
        <f t="shared" si="0"/>
        <v>0</v>
      </c>
      <c r="I7" s="335"/>
      <c r="J7" s="198">
        <f t="shared" si="2"/>
        <v>0</v>
      </c>
      <c r="K7" s="106"/>
    </row>
    <row r="8" spans="1:11" s="116" customFormat="1" ht="180">
      <c r="A8" s="122">
        <v>5</v>
      </c>
      <c r="B8" s="147" t="s">
        <v>121</v>
      </c>
      <c r="C8" s="117">
        <v>500</v>
      </c>
      <c r="D8" s="120" t="s">
        <v>93</v>
      </c>
      <c r="E8" s="143"/>
      <c r="F8" s="197"/>
      <c r="G8" s="198">
        <f t="shared" si="1"/>
        <v>0</v>
      </c>
      <c r="H8" s="198">
        <f t="shared" si="0"/>
        <v>0</v>
      </c>
      <c r="I8" s="335"/>
      <c r="J8" s="198">
        <f t="shared" si="2"/>
        <v>0</v>
      </c>
      <c r="K8" s="106"/>
    </row>
    <row r="9" spans="1:11" s="105" customFormat="1" ht="33.75">
      <c r="A9" s="122">
        <v>6</v>
      </c>
      <c r="B9" s="147" t="s">
        <v>120</v>
      </c>
      <c r="C9" s="114">
        <v>500</v>
      </c>
      <c r="D9" s="110" t="s">
        <v>5</v>
      </c>
      <c r="E9" s="142"/>
      <c r="F9" s="197"/>
      <c r="G9" s="198">
        <f t="shared" si="1"/>
        <v>0</v>
      </c>
      <c r="H9" s="198">
        <f t="shared" si="0"/>
        <v>0</v>
      </c>
      <c r="I9" s="335"/>
      <c r="J9" s="198">
        <f t="shared" si="2"/>
        <v>0</v>
      </c>
      <c r="K9" s="106"/>
    </row>
    <row r="10" spans="1:11" s="105" customFormat="1" ht="87.75" customHeight="1">
      <c r="A10" s="122">
        <v>7</v>
      </c>
      <c r="B10" s="147" t="s">
        <v>186</v>
      </c>
      <c r="C10" s="114">
        <v>100</v>
      </c>
      <c r="D10" s="110" t="s">
        <v>5</v>
      </c>
      <c r="E10" s="142"/>
      <c r="F10" s="197"/>
      <c r="G10" s="198">
        <f t="shared" si="1"/>
        <v>0</v>
      </c>
      <c r="H10" s="198">
        <f t="shared" si="0"/>
        <v>0</v>
      </c>
      <c r="I10" s="335"/>
      <c r="J10" s="198">
        <f t="shared" si="2"/>
        <v>0</v>
      </c>
      <c r="K10" s="106"/>
    </row>
    <row r="11" spans="1:11" s="105" customFormat="1" ht="295.5" customHeight="1">
      <c r="A11" s="122">
        <v>8</v>
      </c>
      <c r="B11" s="272" t="s">
        <v>187</v>
      </c>
      <c r="C11" s="114">
        <v>500</v>
      </c>
      <c r="D11" s="110" t="s">
        <v>93</v>
      </c>
      <c r="E11" s="142"/>
      <c r="F11" s="197"/>
      <c r="G11" s="198">
        <f t="shared" si="1"/>
        <v>0</v>
      </c>
      <c r="H11" s="198">
        <f t="shared" si="0"/>
        <v>0</v>
      </c>
      <c r="I11" s="335"/>
      <c r="J11" s="198">
        <f t="shared" si="2"/>
        <v>0</v>
      </c>
      <c r="K11" s="106"/>
    </row>
    <row r="12" spans="1:11" s="98" customFormat="1" ht="12.75">
      <c r="A12" s="103"/>
      <c r="B12" s="103"/>
      <c r="C12" s="102"/>
      <c r="D12" s="101"/>
      <c r="E12" s="55"/>
      <c r="F12" s="373" t="s">
        <v>11</v>
      </c>
      <c r="G12" s="373"/>
      <c r="H12" s="141">
        <f>SUM(H4:H11)</f>
        <v>0</v>
      </c>
      <c r="I12" s="55"/>
      <c r="J12" s="141">
        <f>SUM(J4:J11)</f>
        <v>0</v>
      </c>
      <c r="K12" s="84"/>
    </row>
    <row r="13" spans="1:11" s="98" customFormat="1" ht="12.75">
      <c r="A13" s="103"/>
      <c r="B13" s="103"/>
      <c r="C13" s="102"/>
      <c r="D13" s="101"/>
      <c r="E13" s="55"/>
      <c r="F13" s="100"/>
      <c r="G13" s="100"/>
      <c r="H13" s="99"/>
      <c r="I13" s="55"/>
      <c r="J13" s="99"/>
      <c r="K13" s="84"/>
    </row>
    <row r="14" spans="1:7" ht="12.75">
      <c r="A14" s="86" t="s">
        <v>10</v>
      </c>
      <c r="F14" s="96"/>
      <c r="G14" s="97"/>
    </row>
    <row r="15" spans="1:6" ht="12.75">
      <c r="A15" s="86"/>
      <c r="F15" s="96"/>
    </row>
    <row r="16" spans="1:11" s="86" customFormat="1" ht="19.5" customHeight="1">
      <c r="A16" s="95" t="s">
        <v>157</v>
      </c>
      <c r="B16" s="93"/>
      <c r="C16" s="93"/>
      <c r="D16" s="93"/>
      <c r="E16" s="93"/>
      <c r="F16" s="94"/>
      <c r="I16" s="91"/>
      <c r="J16" s="91"/>
      <c r="K16" s="84"/>
    </row>
    <row r="17" spans="5:11" s="86" customFormat="1" ht="12.75" customHeight="1">
      <c r="E17" s="88"/>
      <c r="F17" s="93"/>
      <c r="G17" s="92"/>
      <c r="H17" s="91"/>
      <c r="I17" s="91"/>
      <c r="J17" s="91"/>
      <c r="K17" s="84"/>
    </row>
    <row r="18" spans="1:11" s="86" customFormat="1" ht="40.5" customHeight="1">
      <c r="A18" s="368" t="s">
        <v>22</v>
      </c>
      <c r="B18" s="388"/>
      <c r="C18" s="388"/>
      <c r="D18" s="388"/>
      <c r="E18" s="388"/>
      <c r="F18" s="388"/>
      <c r="G18" s="388"/>
      <c r="H18" s="388"/>
      <c r="I18" s="388"/>
      <c r="J18" s="388"/>
      <c r="K18" s="84"/>
    </row>
    <row r="19" spans="1:11" s="86" customFormat="1" ht="16.5" customHeight="1">
      <c r="A19" s="33"/>
      <c r="B19" s="90"/>
      <c r="C19" s="90"/>
      <c r="D19" s="90"/>
      <c r="E19" s="90"/>
      <c r="F19" s="90"/>
      <c r="G19" s="90"/>
      <c r="H19" s="90"/>
      <c r="I19" s="90"/>
      <c r="J19" s="90"/>
      <c r="K19" s="84"/>
    </row>
    <row r="20" spans="1:11" s="86" customFormat="1" ht="12.75" customHeight="1">
      <c r="A20" s="89" t="s">
        <v>12</v>
      </c>
      <c r="E20" s="88"/>
      <c r="F20" s="88"/>
      <c r="G20" s="88"/>
      <c r="H20" s="88"/>
      <c r="I20" s="88"/>
      <c r="J20" s="88"/>
      <c r="K20" s="84"/>
    </row>
    <row r="21" spans="1:11" s="86" customFormat="1" ht="12.75" customHeight="1">
      <c r="A21" s="89"/>
      <c r="E21" s="88"/>
      <c r="F21" s="88"/>
      <c r="G21" s="88"/>
      <c r="H21" s="88"/>
      <c r="I21" s="88"/>
      <c r="J21" s="88"/>
      <c r="K21" s="84"/>
    </row>
    <row r="22" spans="5:11" s="86" customFormat="1" ht="12.75" customHeight="1">
      <c r="E22" s="88"/>
      <c r="F22" s="88"/>
      <c r="G22" s="88"/>
      <c r="H22" s="88"/>
      <c r="I22" s="88"/>
      <c r="J22" s="88"/>
      <c r="K22" s="84"/>
    </row>
    <row r="23" spans="6:10" ht="12.75">
      <c r="F23" s="88"/>
      <c r="G23" s="88"/>
      <c r="H23" s="88" t="s">
        <v>24</v>
      </c>
      <c r="I23" s="88"/>
      <c r="J23" s="88"/>
    </row>
    <row r="24" ht="12.75">
      <c r="H24" s="87" t="s">
        <v>23</v>
      </c>
    </row>
    <row r="28" ht="12.75">
      <c r="K28" s="86"/>
    </row>
    <row r="29" ht="12.75">
      <c r="K29" s="86"/>
    </row>
    <row r="30" ht="12.75">
      <c r="K30" s="86"/>
    </row>
    <row r="31" ht="12.75">
      <c r="K31" s="86"/>
    </row>
    <row r="32" ht="12.75">
      <c r="K32" s="86"/>
    </row>
    <row r="33" ht="12.75">
      <c r="K33" s="86"/>
    </row>
    <row r="34" ht="12.75">
      <c r="K34" s="86"/>
    </row>
  </sheetData>
  <sheetProtection/>
  <mergeCells count="5">
    <mergeCell ref="A1:J1"/>
    <mergeCell ref="A2:B2"/>
    <mergeCell ref="A3:B3"/>
    <mergeCell ref="F12:G12"/>
    <mergeCell ref="A18:J18"/>
  </mergeCells>
  <printOptions/>
  <pageMargins left="0.28" right="0.26" top="1" bottom="0.51" header="0.33" footer="0.23"/>
  <pageSetup fitToHeight="0" fitToWidth="1" horizontalDpi="600" verticalDpi="600" orientation="landscape" scale="92" r:id="rId1"/>
  <headerFooter alignWithMargins="0">
    <oddHeader>&amp;LNr sprawy ZP/32/2020&amp;CZestawienie asortymentowo-ilościowo-cenowe
&amp;RZałącznik nr 2 SIWZ</oddHeader>
    <oddFooter>&amp;CStrona &amp;P z &amp;N&amp;R&amp;A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view="pageLayout" workbookViewId="0" topLeftCell="A1">
      <selection activeCell="K7" sqref="K7"/>
    </sheetView>
  </sheetViews>
  <sheetFormatPr defaultColWidth="11.375" defaultRowHeight="12.75"/>
  <cols>
    <col min="1" max="1" width="8.25390625" style="199" customWidth="1"/>
    <col min="2" max="2" width="31.75390625" style="199" customWidth="1"/>
    <col min="3" max="3" width="11.00390625" style="199" customWidth="1"/>
    <col min="4" max="4" width="7.875" style="199" customWidth="1"/>
    <col min="5" max="5" width="12.75390625" style="227" customWidth="1"/>
    <col min="6" max="6" width="13.75390625" style="227" customWidth="1"/>
    <col min="7" max="7" width="11.875" style="227" customWidth="1"/>
    <col min="8" max="8" width="16.125" style="227" customWidth="1"/>
    <col min="9" max="9" width="5.75390625" style="227" customWidth="1"/>
    <col min="10" max="10" width="14.875" style="227" customWidth="1"/>
    <col min="11" max="11" width="19.375" style="199" customWidth="1"/>
    <col min="12" max="16384" width="11.375" style="199" customWidth="1"/>
  </cols>
  <sheetData>
    <row r="1" spans="1:10" ht="21.75" customHeight="1">
      <c r="A1" s="389" t="s">
        <v>293</v>
      </c>
      <c r="B1" s="389"/>
      <c r="C1" s="389"/>
      <c r="D1" s="389"/>
      <c r="E1" s="389"/>
      <c r="F1" s="389"/>
      <c r="G1" s="389"/>
      <c r="H1" s="389"/>
      <c r="I1" s="389"/>
      <c r="J1" s="389"/>
    </row>
    <row r="2" spans="1:11" s="203" customFormat="1" ht="63" customHeight="1">
      <c r="A2" s="390" t="s">
        <v>0</v>
      </c>
      <c r="B2" s="390"/>
      <c r="C2" s="200" t="s">
        <v>6</v>
      </c>
      <c r="D2" s="200" t="s">
        <v>1</v>
      </c>
      <c r="E2" s="201" t="s">
        <v>7</v>
      </c>
      <c r="F2" s="200" t="s">
        <v>2</v>
      </c>
      <c r="G2" s="200" t="s">
        <v>8</v>
      </c>
      <c r="H2" s="200" t="s">
        <v>3</v>
      </c>
      <c r="I2" s="200" t="s">
        <v>9</v>
      </c>
      <c r="J2" s="200" t="s">
        <v>4</v>
      </c>
      <c r="K2" s="202" t="s">
        <v>26</v>
      </c>
    </row>
    <row r="3" spans="1:11" s="211" customFormat="1" ht="13.5" customHeight="1">
      <c r="A3" s="391" t="s">
        <v>13</v>
      </c>
      <c r="B3" s="392"/>
      <c r="C3" s="204" t="s">
        <v>14</v>
      </c>
      <c r="D3" s="205" t="s">
        <v>15</v>
      </c>
      <c r="E3" s="206" t="s">
        <v>16</v>
      </c>
      <c r="F3" s="206" t="s">
        <v>17</v>
      </c>
      <c r="G3" s="207" t="s">
        <v>18</v>
      </c>
      <c r="H3" s="208" t="s">
        <v>19</v>
      </c>
      <c r="I3" s="208" t="s">
        <v>20</v>
      </c>
      <c r="J3" s="209" t="s">
        <v>21</v>
      </c>
      <c r="K3" s="210">
        <v>10</v>
      </c>
    </row>
    <row r="4" spans="1:11" s="211" customFormat="1" ht="36">
      <c r="A4" s="212">
        <v>1</v>
      </c>
      <c r="B4" s="273" t="s">
        <v>160</v>
      </c>
      <c r="C4" s="237">
        <v>5</v>
      </c>
      <c r="D4" s="213" t="s">
        <v>103</v>
      </c>
      <c r="E4" s="214"/>
      <c r="F4" s="215"/>
      <c r="G4" s="216">
        <f>ROUND(F4*(1+(I4/100)),2)</f>
        <v>0</v>
      </c>
      <c r="H4" s="217">
        <f>F4*C4</f>
        <v>0</v>
      </c>
      <c r="I4" s="336"/>
      <c r="J4" s="217">
        <f>H4+H4*I4/100</f>
        <v>0</v>
      </c>
      <c r="K4" s="218"/>
    </row>
    <row r="5" spans="1:11" s="203" customFormat="1" ht="72">
      <c r="A5" s="219">
        <v>2</v>
      </c>
      <c r="B5" s="274" t="s">
        <v>102</v>
      </c>
      <c r="C5" s="238">
        <v>40</v>
      </c>
      <c r="D5" s="220" t="s">
        <v>103</v>
      </c>
      <c r="E5" s="214"/>
      <c r="F5" s="215"/>
      <c r="G5" s="216">
        <f>ROUND(F5*(1+(I5/100)),2)</f>
        <v>0</v>
      </c>
      <c r="H5" s="217">
        <f>F5*C5</f>
        <v>0</v>
      </c>
      <c r="I5" s="336"/>
      <c r="J5" s="217">
        <f>H5+H5*I5/100</f>
        <v>0</v>
      </c>
      <c r="K5" s="218"/>
    </row>
    <row r="6" spans="1:11" s="203" customFormat="1" ht="63.75" customHeight="1">
      <c r="A6" s="219">
        <v>3</v>
      </c>
      <c r="B6" s="274" t="s">
        <v>188</v>
      </c>
      <c r="C6" s="238">
        <v>25</v>
      </c>
      <c r="D6" s="220" t="s">
        <v>93</v>
      </c>
      <c r="E6" s="214"/>
      <c r="F6" s="215"/>
      <c r="G6" s="216">
        <f>ROUND(F6*(1+(I6/100)),2)</f>
        <v>0</v>
      </c>
      <c r="H6" s="217">
        <f>F6*C6</f>
        <v>0</v>
      </c>
      <c r="I6" s="336"/>
      <c r="J6" s="217">
        <f>H6+H6*I6/100</f>
        <v>0</v>
      </c>
      <c r="K6" s="218"/>
    </row>
    <row r="7" spans="1:11" s="203" customFormat="1" ht="54.75" customHeight="1">
      <c r="A7" s="219">
        <v>4</v>
      </c>
      <c r="B7" s="274" t="s">
        <v>189</v>
      </c>
      <c r="C7" s="238">
        <v>50</v>
      </c>
      <c r="D7" s="220" t="s">
        <v>93</v>
      </c>
      <c r="E7" s="214"/>
      <c r="F7" s="215"/>
      <c r="G7" s="216">
        <f>ROUND(F7*(1+(I7/100)),2)</f>
        <v>0</v>
      </c>
      <c r="H7" s="217">
        <f>F7*C7</f>
        <v>0</v>
      </c>
      <c r="I7" s="336"/>
      <c r="J7" s="217">
        <f>H7+H7*I7/100</f>
        <v>0</v>
      </c>
      <c r="K7" s="218"/>
    </row>
    <row r="8" spans="1:11" s="203" customFormat="1" ht="58.5" customHeight="1">
      <c r="A8" s="219">
        <v>5</v>
      </c>
      <c r="B8" s="274" t="s">
        <v>190</v>
      </c>
      <c r="C8" s="238">
        <v>30</v>
      </c>
      <c r="D8" s="220" t="s">
        <v>93</v>
      </c>
      <c r="E8" s="214"/>
      <c r="F8" s="215"/>
      <c r="G8" s="216">
        <f>ROUND(F8*(1+(I8/100)),2)</f>
        <v>0</v>
      </c>
      <c r="H8" s="217">
        <f>F8*C8</f>
        <v>0</v>
      </c>
      <c r="I8" s="336"/>
      <c r="J8" s="217">
        <f>H8+H8*I8/100</f>
        <v>0</v>
      </c>
      <c r="K8" s="218"/>
    </row>
    <row r="9" spans="1:11" s="226" customFormat="1" ht="12.75">
      <c r="A9" s="221"/>
      <c r="B9" s="221"/>
      <c r="C9" s="222"/>
      <c r="D9" s="223"/>
      <c r="E9" s="224"/>
      <c r="F9" s="393" t="s">
        <v>11</v>
      </c>
      <c r="G9" s="393"/>
      <c r="H9" s="225">
        <f>SUM(H4:H8)</f>
        <v>0</v>
      </c>
      <c r="I9" s="224"/>
      <c r="J9" s="225">
        <f>SUM(J4:J8)</f>
        <v>0</v>
      </c>
      <c r="K9" s="199"/>
    </row>
    <row r="10" spans="1:7" ht="12.75">
      <c r="A10" s="199" t="s">
        <v>10</v>
      </c>
      <c r="F10" s="228"/>
      <c r="G10" s="229"/>
    </row>
    <row r="11" ht="12.75">
      <c r="F11" s="228"/>
    </row>
    <row r="12" spans="1:10" ht="19.5" customHeight="1">
      <c r="A12" s="230" t="s">
        <v>157</v>
      </c>
      <c r="B12" s="231"/>
      <c r="C12" s="231"/>
      <c r="D12" s="231"/>
      <c r="E12" s="231"/>
      <c r="F12" s="232"/>
      <c r="G12" s="199"/>
      <c r="H12" s="199"/>
      <c r="I12" s="203"/>
      <c r="J12" s="203"/>
    </row>
    <row r="13" spans="6:10" ht="12.75" customHeight="1">
      <c r="F13" s="231"/>
      <c r="G13" s="233"/>
      <c r="H13" s="203"/>
      <c r="I13" s="203"/>
      <c r="J13" s="203"/>
    </row>
    <row r="14" spans="1:10" ht="40.5" customHeight="1">
      <c r="A14" s="394" t="s">
        <v>22</v>
      </c>
      <c r="B14" s="395"/>
      <c r="C14" s="395"/>
      <c r="D14" s="395"/>
      <c r="E14" s="395"/>
      <c r="F14" s="395"/>
      <c r="G14" s="395"/>
      <c r="H14" s="395"/>
      <c r="I14" s="395"/>
      <c r="J14" s="395"/>
    </row>
    <row r="15" spans="1:10" ht="16.5" customHeight="1">
      <c r="A15" s="234"/>
      <c r="B15" s="235"/>
      <c r="C15" s="235"/>
      <c r="D15" s="235"/>
      <c r="E15" s="235"/>
      <c r="F15" s="235"/>
      <c r="G15" s="235"/>
      <c r="H15" s="235"/>
      <c r="I15" s="235"/>
      <c r="J15" s="235"/>
    </row>
    <row r="16" ht="12.75" customHeight="1">
      <c r="A16" s="236" t="s">
        <v>12</v>
      </c>
    </row>
    <row r="17" ht="12.75" customHeight="1">
      <c r="A17" s="236"/>
    </row>
    <row r="18" ht="12.75" customHeight="1"/>
    <row r="19" ht="12.75">
      <c r="H19" s="227" t="s">
        <v>24</v>
      </c>
    </row>
    <row r="20" ht="12.75">
      <c r="H20" s="227" t="s">
        <v>23</v>
      </c>
    </row>
  </sheetData>
  <sheetProtection/>
  <mergeCells count="5">
    <mergeCell ref="A1:J1"/>
    <mergeCell ref="A2:B2"/>
    <mergeCell ref="A3:B3"/>
    <mergeCell ref="F9:G9"/>
    <mergeCell ref="A14:J14"/>
  </mergeCells>
  <printOptions/>
  <pageMargins left="0.28" right="0.26" top="1" bottom="0.51" header="0.33" footer="0.23"/>
  <pageSetup fitToHeight="0" fitToWidth="1" horizontalDpi="600" verticalDpi="600" orientation="landscape" scale="88" r:id="rId1"/>
  <headerFooter alignWithMargins="0">
    <oddHeader>&amp;LZP/32/2020&amp;CZestawienie asortymentowo-ilościowo-cenowe
&amp;RZałącznik nr 2 SIWZ</oddHeader>
    <oddFooter>&amp;CStrona &amp;P z &amp;N&amp;R&amp;A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31"/>
  <sheetViews>
    <sheetView view="pageLayout" workbookViewId="0" topLeftCell="A1">
      <selection activeCell="N4" sqref="N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294</v>
      </c>
      <c r="B1" s="363"/>
      <c r="C1" s="363"/>
      <c r="D1" s="363"/>
      <c r="E1" s="363"/>
      <c r="F1" s="363"/>
      <c r="G1" s="363"/>
      <c r="H1" s="363"/>
      <c r="I1" s="363"/>
      <c r="J1" s="363"/>
    </row>
    <row r="2" spans="1:11" s="11" customFormat="1" ht="63"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10</v>
      </c>
    </row>
    <row r="4" spans="1:11" s="11" customFormat="1" ht="63.75">
      <c r="A4" s="58">
        <v>1</v>
      </c>
      <c r="B4" s="75" t="s">
        <v>88</v>
      </c>
      <c r="C4" s="353">
        <v>40</v>
      </c>
      <c r="D4" s="354" t="s">
        <v>338</v>
      </c>
      <c r="E4" s="13"/>
      <c r="F4" s="332"/>
      <c r="G4" s="42">
        <f>ROUND(F4*(1+(I4/100)),2)</f>
        <v>0</v>
      </c>
      <c r="H4" s="43">
        <f>C4*F4</f>
        <v>0</v>
      </c>
      <c r="I4" s="337"/>
      <c r="J4" s="43">
        <f>H4+H4*I4/100</f>
        <v>0</v>
      </c>
      <c r="K4" s="51"/>
    </row>
    <row r="5" spans="1:11" s="11" customFormat="1" ht="76.5">
      <c r="A5" s="58">
        <v>2</v>
      </c>
      <c r="B5" s="75" t="s">
        <v>337</v>
      </c>
      <c r="C5" s="353">
        <v>10</v>
      </c>
      <c r="D5" s="354" t="s">
        <v>339</v>
      </c>
      <c r="E5" s="13"/>
      <c r="F5" s="52"/>
      <c r="G5" s="42">
        <f>ROUND(F5*(1+(I5/100)),2)</f>
        <v>0</v>
      </c>
      <c r="H5" s="43">
        <f>C5*F5</f>
        <v>0</v>
      </c>
      <c r="I5" s="337"/>
      <c r="J5" s="43">
        <f>H5+H5*I5/100</f>
        <v>0</v>
      </c>
      <c r="K5" s="51"/>
    </row>
    <row r="6" spans="1:11" s="11" customFormat="1" ht="63.75">
      <c r="A6" s="44">
        <v>3</v>
      </c>
      <c r="B6" s="75" t="s">
        <v>336</v>
      </c>
      <c r="C6" s="359">
        <v>10</v>
      </c>
      <c r="D6" s="360" t="s">
        <v>345</v>
      </c>
      <c r="E6" s="13"/>
      <c r="F6" s="52"/>
      <c r="G6" s="42">
        <f>ROUND(F6*(1+(I6/100)),2)</f>
        <v>0</v>
      </c>
      <c r="H6" s="43">
        <f>C6*F6</f>
        <v>0</v>
      </c>
      <c r="I6" s="337"/>
      <c r="J6" s="43">
        <f>H6+H6*I6/100</f>
        <v>0</v>
      </c>
      <c r="K6" s="51"/>
    </row>
    <row r="7" spans="1:11" s="11" customFormat="1" ht="64.5" customHeight="1">
      <c r="A7" s="44">
        <v>4</v>
      </c>
      <c r="B7" s="75" t="s">
        <v>295</v>
      </c>
      <c r="C7" s="353">
        <v>10</v>
      </c>
      <c r="D7" s="355" t="s">
        <v>340</v>
      </c>
      <c r="E7" s="13"/>
      <c r="F7" s="52"/>
      <c r="G7" s="42">
        <f>ROUND(F7*(1+(I7/100)),2)</f>
        <v>0</v>
      </c>
      <c r="H7" s="43"/>
      <c r="I7" s="337"/>
      <c r="J7" s="43">
        <f>H7+H7*I7/100</f>
        <v>0</v>
      </c>
      <c r="K7" s="51"/>
    </row>
    <row r="8" spans="1:11" s="11" customFormat="1" ht="64.5" customHeight="1">
      <c r="A8" s="44">
        <v>5</v>
      </c>
      <c r="B8" s="75" t="s">
        <v>296</v>
      </c>
      <c r="C8" s="353">
        <v>1</v>
      </c>
      <c r="D8" s="355" t="s">
        <v>340</v>
      </c>
      <c r="E8" s="13"/>
      <c r="F8" s="52"/>
      <c r="G8" s="42">
        <f>ROUND(F8*(1+(I8/100)),2)</f>
        <v>0</v>
      </c>
      <c r="H8" s="43"/>
      <c r="I8" s="337"/>
      <c r="J8" s="43">
        <f>H8+H8*I8/100</f>
        <v>0</v>
      </c>
      <c r="K8" s="51"/>
    </row>
    <row r="9" spans="1:11" s="2" customFormat="1" ht="12.75">
      <c r="A9" s="3"/>
      <c r="B9" s="3"/>
      <c r="C9" s="4"/>
      <c r="D9" s="1"/>
      <c r="E9" s="55"/>
      <c r="F9" s="383" t="s">
        <v>11</v>
      </c>
      <c r="G9" s="383"/>
      <c r="H9" s="57">
        <f>SUM(H4:H8)</f>
        <v>0</v>
      </c>
      <c r="I9" s="55"/>
      <c r="J9" s="57">
        <f>SUM(J4:J8)</f>
        <v>0</v>
      </c>
      <c r="K9" s="8"/>
    </row>
    <row r="10" spans="1:7" ht="12.75">
      <c r="A10" s="14" t="s">
        <v>10</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157</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368" t="s">
        <v>22</v>
      </c>
      <c r="B15" s="369"/>
      <c r="C15" s="369"/>
      <c r="D15" s="369"/>
      <c r="E15" s="369"/>
      <c r="F15" s="369"/>
      <c r="G15" s="369"/>
      <c r="H15" s="369"/>
      <c r="I15" s="369"/>
      <c r="J15" s="369"/>
      <c r="K15" s="8"/>
    </row>
    <row r="16" spans="1:11" s="14" customFormat="1" ht="16.5" customHeight="1">
      <c r="A16" s="33"/>
      <c r="B16" s="34"/>
      <c r="C16" s="34"/>
      <c r="D16" s="34"/>
      <c r="E16" s="34"/>
      <c r="F16" s="34"/>
      <c r="G16" s="34"/>
      <c r="H16" s="34"/>
      <c r="I16" s="34"/>
      <c r="J16" s="34"/>
      <c r="K16" s="8"/>
    </row>
    <row r="17" spans="1:11" s="14" customFormat="1" ht="12.75" customHeight="1">
      <c r="A17" s="23" t="s">
        <v>12</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t="s">
        <v>24</v>
      </c>
      <c r="I20" s="18"/>
      <c r="J20" s="18"/>
    </row>
    <row r="21" ht="12.75">
      <c r="H21" s="24" t="s">
        <v>23</v>
      </c>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39"/>
  <sheetViews>
    <sheetView showGridLines="0" view="pageLayout" zoomScaleNormal="75" workbookViewId="0" topLeftCell="A22">
      <selection activeCell="J11" sqref="J11"/>
    </sheetView>
  </sheetViews>
  <sheetFormatPr defaultColWidth="11.875" defaultRowHeight="12.75" customHeight="1"/>
  <cols>
    <col min="1" max="1" width="3.375" style="130" bestFit="1" customWidth="1"/>
    <col min="2" max="2" width="84.00390625" style="130" bestFit="1" customWidth="1"/>
    <col min="3" max="3" width="11.00390625" style="130" customWidth="1"/>
    <col min="4" max="4" width="7.875" style="130" customWidth="1"/>
    <col min="5" max="5" width="14.75390625" style="130" customWidth="1"/>
    <col min="6" max="6" width="13.75390625" style="130" customWidth="1"/>
    <col min="7" max="7" width="11.875" style="130" customWidth="1"/>
    <col min="8" max="8" width="16.125" style="130" customWidth="1"/>
    <col min="9" max="9" width="8.125" style="130" bestFit="1" customWidth="1"/>
    <col min="10" max="10" width="16.00390625" style="130" bestFit="1" customWidth="1"/>
    <col min="11" max="11" width="19.375" style="130" customWidth="1"/>
    <col min="12" max="16384" width="11.875" style="130" customWidth="1"/>
  </cols>
  <sheetData>
    <row r="1" spans="1:11" ht="24" customHeight="1">
      <c r="A1" s="402" t="s">
        <v>297</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255">
      <c r="A4" s="131">
        <v>1</v>
      </c>
      <c r="B4" s="136" t="s">
        <v>113</v>
      </c>
      <c r="C4" s="137">
        <v>1000</v>
      </c>
      <c r="D4" s="138" t="s">
        <v>5</v>
      </c>
      <c r="E4" s="42"/>
      <c r="F4" s="52"/>
      <c r="G4" s="42">
        <f>ROUND(F4*(1+(I4/100)),2)</f>
        <v>0</v>
      </c>
      <c r="H4" s="42">
        <f>C4*F4</f>
        <v>0</v>
      </c>
      <c r="I4" s="337"/>
      <c r="J4" s="42">
        <f>H4+H4*I4/100</f>
        <v>0</v>
      </c>
      <c r="K4" s="42"/>
    </row>
    <row r="5" spans="1:11" ht="114.75">
      <c r="A5" s="131">
        <v>2</v>
      </c>
      <c r="B5" s="136" t="s">
        <v>191</v>
      </c>
      <c r="C5" s="137">
        <v>100</v>
      </c>
      <c r="D5" s="138" t="s">
        <v>5</v>
      </c>
      <c r="E5" s="42"/>
      <c r="F5" s="52"/>
      <c r="G5" s="42">
        <f aca="true" t="shared" si="0" ref="G5:G19">ROUND(F5*(1+(I5/100)),2)</f>
        <v>0</v>
      </c>
      <c r="H5" s="42">
        <f aca="true" t="shared" si="1" ref="H5:H19">C5*F5</f>
        <v>0</v>
      </c>
      <c r="I5" s="337"/>
      <c r="J5" s="42">
        <f aca="true" t="shared" si="2" ref="J5:J19">H5+H5*I5/100</f>
        <v>0</v>
      </c>
      <c r="K5" s="42"/>
    </row>
    <row r="6" spans="1:11" ht="102">
      <c r="A6" s="131">
        <v>3</v>
      </c>
      <c r="B6" s="136" t="s">
        <v>112</v>
      </c>
      <c r="C6" s="137">
        <v>200</v>
      </c>
      <c r="D6" s="138" t="s">
        <v>5</v>
      </c>
      <c r="E6" s="42"/>
      <c r="F6" s="52"/>
      <c r="G6" s="42">
        <f t="shared" si="0"/>
        <v>0</v>
      </c>
      <c r="H6" s="42">
        <f t="shared" si="1"/>
        <v>0</v>
      </c>
      <c r="I6" s="337"/>
      <c r="J6" s="42">
        <f t="shared" si="2"/>
        <v>0</v>
      </c>
      <c r="K6" s="42"/>
    </row>
    <row r="7" spans="1:11" ht="63.75">
      <c r="A7" s="131">
        <v>4</v>
      </c>
      <c r="B7" s="136" t="s">
        <v>111</v>
      </c>
      <c r="C7" s="137">
        <v>500</v>
      </c>
      <c r="D7" s="138" t="s">
        <v>5</v>
      </c>
      <c r="E7" s="42"/>
      <c r="F7" s="52"/>
      <c r="G7" s="42">
        <f t="shared" si="0"/>
        <v>0</v>
      </c>
      <c r="H7" s="42">
        <f t="shared" si="1"/>
        <v>0</v>
      </c>
      <c r="I7" s="337"/>
      <c r="J7" s="42">
        <f t="shared" si="2"/>
        <v>0</v>
      </c>
      <c r="K7" s="42"/>
    </row>
    <row r="8" spans="1:11" ht="151.5" customHeight="1">
      <c r="A8" s="131">
        <v>5</v>
      </c>
      <c r="B8" s="136" t="s">
        <v>192</v>
      </c>
      <c r="C8" s="137">
        <v>100</v>
      </c>
      <c r="D8" s="138" t="s">
        <v>5</v>
      </c>
      <c r="E8" s="42"/>
      <c r="F8" s="52"/>
      <c r="G8" s="42">
        <f t="shared" si="0"/>
        <v>0</v>
      </c>
      <c r="H8" s="42">
        <f t="shared" si="1"/>
        <v>0</v>
      </c>
      <c r="I8" s="337"/>
      <c r="J8" s="42">
        <f t="shared" si="2"/>
        <v>0</v>
      </c>
      <c r="K8" s="42"/>
    </row>
    <row r="9" spans="1:11" ht="153">
      <c r="A9" s="131">
        <v>6</v>
      </c>
      <c r="B9" s="136" t="s">
        <v>193</v>
      </c>
      <c r="C9" s="137">
        <v>3000</v>
      </c>
      <c r="D9" s="138" t="s">
        <v>5</v>
      </c>
      <c r="E9" s="42"/>
      <c r="F9" s="52"/>
      <c r="G9" s="42">
        <f t="shared" si="0"/>
        <v>0</v>
      </c>
      <c r="H9" s="42">
        <f t="shared" si="1"/>
        <v>0</v>
      </c>
      <c r="I9" s="337"/>
      <c r="J9" s="42">
        <f t="shared" si="2"/>
        <v>0</v>
      </c>
      <c r="K9" s="42"/>
    </row>
    <row r="10" spans="1:11" ht="89.25">
      <c r="A10" s="131">
        <v>7</v>
      </c>
      <c r="B10" s="136" t="s">
        <v>194</v>
      </c>
      <c r="C10" s="137">
        <v>1000</v>
      </c>
      <c r="D10" s="138" t="s">
        <v>5</v>
      </c>
      <c r="E10" s="42"/>
      <c r="F10" s="52"/>
      <c r="G10" s="42">
        <f t="shared" si="0"/>
        <v>0</v>
      </c>
      <c r="H10" s="42">
        <f t="shared" si="1"/>
        <v>0</v>
      </c>
      <c r="I10" s="337"/>
      <c r="J10" s="42">
        <f t="shared" si="2"/>
        <v>0</v>
      </c>
      <c r="K10" s="42"/>
    </row>
    <row r="11" spans="1:11" ht="165.75">
      <c r="A11" s="131">
        <v>8</v>
      </c>
      <c r="B11" s="136" t="s">
        <v>110</v>
      </c>
      <c r="C11" s="137">
        <v>30</v>
      </c>
      <c r="D11" s="138" t="s">
        <v>5</v>
      </c>
      <c r="E11" s="42"/>
      <c r="F11" s="52"/>
      <c r="G11" s="42">
        <f t="shared" si="0"/>
        <v>0</v>
      </c>
      <c r="H11" s="42">
        <f t="shared" si="1"/>
        <v>0</v>
      </c>
      <c r="I11" s="337"/>
      <c r="J11" s="42">
        <f t="shared" si="2"/>
        <v>0</v>
      </c>
      <c r="K11" s="42"/>
    </row>
    <row r="12" spans="1:11" ht="63.75">
      <c r="A12" s="131">
        <v>9</v>
      </c>
      <c r="B12" s="136" t="s">
        <v>195</v>
      </c>
      <c r="C12" s="137">
        <v>5</v>
      </c>
      <c r="D12" s="138" t="s">
        <v>5</v>
      </c>
      <c r="E12" s="42"/>
      <c r="F12" s="52"/>
      <c r="G12" s="42">
        <f t="shared" si="0"/>
        <v>0</v>
      </c>
      <c r="H12" s="42">
        <f t="shared" si="1"/>
        <v>0</v>
      </c>
      <c r="I12" s="337"/>
      <c r="J12" s="42">
        <f t="shared" si="2"/>
        <v>0</v>
      </c>
      <c r="K12" s="42"/>
    </row>
    <row r="13" spans="1:11" ht="76.5">
      <c r="A13" s="131">
        <v>10</v>
      </c>
      <c r="B13" s="136" t="s">
        <v>109</v>
      </c>
      <c r="C13" s="137">
        <v>100</v>
      </c>
      <c r="D13" s="138" t="s">
        <v>5</v>
      </c>
      <c r="E13" s="42"/>
      <c r="F13" s="52"/>
      <c r="G13" s="42">
        <f t="shared" si="0"/>
        <v>0</v>
      </c>
      <c r="H13" s="42">
        <f t="shared" si="1"/>
        <v>0</v>
      </c>
      <c r="I13" s="337"/>
      <c r="J13" s="42">
        <f t="shared" si="2"/>
        <v>0</v>
      </c>
      <c r="K13" s="42"/>
    </row>
    <row r="14" spans="1:11" ht="51">
      <c r="A14" s="131">
        <v>11</v>
      </c>
      <c r="B14" s="136" t="s">
        <v>108</v>
      </c>
      <c r="C14" s="137">
        <v>5000</v>
      </c>
      <c r="D14" s="138" t="s">
        <v>5</v>
      </c>
      <c r="E14" s="42"/>
      <c r="F14" s="52"/>
      <c r="G14" s="42">
        <f t="shared" si="0"/>
        <v>0</v>
      </c>
      <c r="H14" s="42">
        <f t="shared" si="1"/>
        <v>0</v>
      </c>
      <c r="I14" s="337"/>
      <c r="J14" s="42">
        <f t="shared" si="2"/>
        <v>0</v>
      </c>
      <c r="K14" s="42"/>
    </row>
    <row r="15" spans="1:11" ht="81" customHeight="1">
      <c r="A15" s="131">
        <v>12</v>
      </c>
      <c r="B15" s="136" t="s">
        <v>107</v>
      </c>
      <c r="C15" s="137">
        <v>1500</v>
      </c>
      <c r="D15" s="138" t="s">
        <v>5</v>
      </c>
      <c r="E15" s="42"/>
      <c r="F15" s="52"/>
      <c r="G15" s="42">
        <f t="shared" si="0"/>
        <v>0</v>
      </c>
      <c r="H15" s="42">
        <f t="shared" si="1"/>
        <v>0</v>
      </c>
      <c r="I15" s="337"/>
      <c r="J15" s="42">
        <f t="shared" si="2"/>
        <v>0</v>
      </c>
      <c r="K15" s="42"/>
    </row>
    <row r="16" spans="1:11" ht="37.5" customHeight="1">
      <c r="A16" s="131">
        <v>13</v>
      </c>
      <c r="B16" s="139" t="s">
        <v>106</v>
      </c>
      <c r="C16" s="137">
        <v>50</v>
      </c>
      <c r="D16" s="138" t="s">
        <v>5</v>
      </c>
      <c r="E16" s="42"/>
      <c r="F16" s="52"/>
      <c r="G16" s="42">
        <f t="shared" si="0"/>
        <v>0</v>
      </c>
      <c r="H16" s="42">
        <f t="shared" si="1"/>
        <v>0</v>
      </c>
      <c r="I16" s="337"/>
      <c r="J16" s="42">
        <f t="shared" si="2"/>
        <v>0</v>
      </c>
      <c r="K16" s="42"/>
    </row>
    <row r="17" spans="1:11" ht="153">
      <c r="A17" s="131">
        <v>14</v>
      </c>
      <c r="B17" s="136" t="s">
        <v>105</v>
      </c>
      <c r="C17" s="137">
        <v>50</v>
      </c>
      <c r="D17" s="138" t="s">
        <v>5</v>
      </c>
      <c r="E17" s="42"/>
      <c r="F17" s="52"/>
      <c r="G17" s="42">
        <f t="shared" si="0"/>
        <v>0</v>
      </c>
      <c r="H17" s="42">
        <f t="shared" si="1"/>
        <v>0</v>
      </c>
      <c r="I17" s="337"/>
      <c r="J17" s="42">
        <f t="shared" si="2"/>
        <v>0</v>
      </c>
      <c r="K17" s="42"/>
    </row>
    <row r="18" spans="1:11" ht="37.5" customHeight="1">
      <c r="A18" s="241">
        <v>15</v>
      </c>
      <c r="B18" s="275" t="s">
        <v>104</v>
      </c>
      <c r="C18" s="243">
        <v>30</v>
      </c>
      <c r="D18" s="244" t="s">
        <v>5</v>
      </c>
      <c r="E18" s="239"/>
      <c r="F18" s="245"/>
      <c r="G18" s="42">
        <f t="shared" si="0"/>
        <v>0</v>
      </c>
      <c r="H18" s="239">
        <f t="shared" si="1"/>
        <v>0</v>
      </c>
      <c r="I18" s="337"/>
      <c r="J18" s="42">
        <f t="shared" si="2"/>
        <v>0</v>
      </c>
      <c r="K18" s="239"/>
    </row>
    <row r="19" spans="1:11" s="280" customFormat="1" ht="37.5" customHeight="1">
      <c r="A19" s="250">
        <v>16</v>
      </c>
      <c r="B19" s="279" t="s">
        <v>196</v>
      </c>
      <c r="C19" s="252">
        <v>1000</v>
      </c>
      <c r="D19" s="253" t="s">
        <v>5</v>
      </c>
      <c r="E19" s="42"/>
      <c r="F19" s="52"/>
      <c r="G19" s="42">
        <f t="shared" si="0"/>
        <v>0</v>
      </c>
      <c r="H19" s="42">
        <f t="shared" si="1"/>
        <v>0</v>
      </c>
      <c r="I19" s="337"/>
      <c r="J19" s="42">
        <f t="shared" si="2"/>
        <v>0</v>
      </c>
      <c r="K19" s="42"/>
    </row>
    <row r="20" spans="5:11" ht="13.5" customHeight="1">
      <c r="E20" s="248"/>
      <c r="F20" s="396" t="s">
        <v>11</v>
      </c>
      <c r="G20" s="397"/>
      <c r="H20" s="276">
        <f>SUM(H4:H19)</f>
        <v>0</v>
      </c>
      <c r="I20" s="277"/>
      <c r="J20" s="278">
        <f>SUM(J4:J19)</f>
        <v>0</v>
      </c>
      <c r="K20" s="240"/>
    </row>
    <row r="23" spans="1:10" s="8" customFormat="1" ht="12.75">
      <c r="A23" s="14" t="s">
        <v>10</v>
      </c>
      <c r="E23" s="7"/>
      <c r="F23" s="15"/>
      <c r="G23" s="22"/>
      <c r="H23" s="7"/>
      <c r="I23" s="7"/>
      <c r="J23" s="7"/>
    </row>
    <row r="24" spans="1:10" s="8" customFormat="1" ht="12.75">
      <c r="A24" s="14"/>
      <c r="E24" s="7"/>
      <c r="F24" s="15"/>
      <c r="G24" s="7"/>
      <c r="H24" s="7"/>
      <c r="I24" s="7"/>
      <c r="J24" s="7"/>
    </row>
    <row r="25" spans="1:10" s="8" customFormat="1" ht="14.25" customHeight="1">
      <c r="A25" s="35"/>
      <c r="B25" s="36"/>
      <c r="C25" s="37"/>
      <c r="D25" s="37"/>
      <c r="E25" s="37"/>
      <c r="F25" s="38"/>
      <c r="G25" s="40"/>
      <c r="H25" s="40"/>
      <c r="I25" s="40"/>
      <c r="J25" s="39"/>
    </row>
    <row r="26" spans="1:11" s="14" customFormat="1" ht="19.5" customHeight="1">
      <c r="A26" s="19" t="s">
        <v>157</v>
      </c>
      <c r="B26" s="20"/>
      <c r="C26" s="20"/>
      <c r="D26" s="20"/>
      <c r="E26" s="20"/>
      <c r="F26" s="16"/>
      <c r="I26" s="17"/>
      <c r="J26" s="17"/>
      <c r="K26" s="8"/>
    </row>
    <row r="27" spans="5:11" s="14" customFormat="1" ht="12.75" customHeight="1">
      <c r="E27" s="18"/>
      <c r="F27" s="20"/>
      <c r="G27" s="21"/>
      <c r="H27" s="17"/>
      <c r="I27" s="17"/>
      <c r="J27" s="17"/>
      <c r="K27" s="8"/>
    </row>
    <row r="28" spans="1:11" s="14" customFormat="1" ht="40.5" customHeight="1">
      <c r="A28" s="368" t="s">
        <v>22</v>
      </c>
      <c r="B28" s="369"/>
      <c r="C28" s="369"/>
      <c r="D28" s="369"/>
      <c r="E28" s="369"/>
      <c r="F28" s="369"/>
      <c r="G28" s="369"/>
      <c r="H28" s="369"/>
      <c r="I28" s="369"/>
      <c r="J28" s="369"/>
      <c r="K28" s="8"/>
    </row>
    <row r="29" spans="1:11" s="14" customFormat="1" ht="16.5" customHeight="1">
      <c r="A29" s="33"/>
      <c r="B29" s="34"/>
      <c r="C29" s="34"/>
      <c r="D29" s="34"/>
      <c r="E29" s="34"/>
      <c r="F29" s="34"/>
      <c r="G29" s="34"/>
      <c r="H29" s="34"/>
      <c r="I29" s="34"/>
      <c r="J29" s="34"/>
      <c r="K29" s="8"/>
    </row>
    <row r="30" spans="1:11" s="14" customFormat="1" ht="12.75" customHeight="1">
      <c r="A30" s="23" t="s">
        <v>12</v>
      </c>
      <c r="E30" s="18"/>
      <c r="F30" s="18"/>
      <c r="G30" s="18"/>
      <c r="H30" s="18"/>
      <c r="I30" s="18"/>
      <c r="J30" s="18"/>
      <c r="K30" s="8"/>
    </row>
    <row r="31" spans="1:11" s="14" customFormat="1" ht="12.75" customHeight="1">
      <c r="A31" s="23"/>
      <c r="E31" s="18"/>
      <c r="F31" s="18"/>
      <c r="G31" s="18"/>
      <c r="H31" s="18"/>
      <c r="I31" s="18"/>
      <c r="J31" s="18"/>
      <c r="K31" s="8"/>
    </row>
    <row r="32" spans="5:11" s="14" customFormat="1" ht="12.75" customHeight="1">
      <c r="E32" s="18"/>
      <c r="F32" s="18"/>
      <c r="G32" s="18"/>
      <c r="H32" s="18"/>
      <c r="I32" s="18"/>
      <c r="J32" s="18"/>
      <c r="K32" s="8"/>
    </row>
    <row r="33" spans="5:10" s="8" customFormat="1" ht="12.75">
      <c r="E33" s="7"/>
      <c r="F33" s="18"/>
      <c r="G33" s="18"/>
      <c r="H33" s="18" t="s">
        <v>24</v>
      </c>
      <c r="I33" s="18"/>
      <c r="J33" s="18"/>
    </row>
    <row r="34" spans="5:10" s="8" customFormat="1" ht="12.75">
      <c r="E34" s="7"/>
      <c r="F34" s="7"/>
      <c r="G34" s="7"/>
      <c r="H34" s="24" t="s">
        <v>23</v>
      </c>
      <c r="I34" s="7"/>
      <c r="J34" s="7"/>
    </row>
    <row r="35" spans="5:10" s="8" customFormat="1" ht="12.75">
      <c r="E35" s="7"/>
      <c r="F35" s="7"/>
      <c r="G35" s="7"/>
      <c r="H35" s="7"/>
      <c r="I35" s="7"/>
      <c r="J35" s="7"/>
    </row>
    <row r="36" spans="5:10" s="8" customFormat="1" ht="12.75">
      <c r="E36" s="7"/>
      <c r="F36" s="7"/>
      <c r="G36" s="7"/>
      <c r="H36" s="7"/>
      <c r="I36" s="7"/>
      <c r="J36" s="7"/>
    </row>
    <row r="37" spans="5:10" s="8" customFormat="1" ht="12.75">
      <c r="E37" s="7"/>
      <c r="F37" s="7"/>
      <c r="G37" s="7"/>
      <c r="H37" s="7"/>
      <c r="I37" s="7"/>
      <c r="J37" s="7"/>
    </row>
    <row r="38" spans="5:11" s="8" customFormat="1" ht="12.75">
      <c r="E38" s="7"/>
      <c r="F38" s="7"/>
      <c r="G38" s="7"/>
      <c r="H38" s="7"/>
      <c r="I38" s="7"/>
      <c r="J38" s="7"/>
      <c r="K38" s="14"/>
    </row>
    <row r="39" spans="5:11" s="8" customFormat="1" ht="12.75">
      <c r="E39" s="7"/>
      <c r="F39" s="7"/>
      <c r="G39" s="7"/>
      <c r="H39" s="7"/>
      <c r="I39" s="7"/>
      <c r="J39" s="7"/>
      <c r="K39" s="14"/>
    </row>
  </sheetData>
  <sheetProtection/>
  <mergeCells count="5">
    <mergeCell ref="F20:G20"/>
    <mergeCell ref="A2:B2"/>
    <mergeCell ref="A3:B3"/>
    <mergeCell ref="A1:J1"/>
    <mergeCell ref="A28:J28"/>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view="pageLayout" workbookViewId="0" topLeftCell="A1">
      <selection activeCell="D4" sqref="D4"/>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3" t="s">
        <v>169</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51" t="s">
        <v>26</v>
      </c>
    </row>
    <row r="3" spans="1:11" s="25" customFormat="1" ht="13.5" customHeight="1">
      <c r="A3" s="371" t="s">
        <v>13</v>
      </c>
      <c r="B3" s="372"/>
      <c r="C3" s="152" t="s">
        <v>14</v>
      </c>
      <c r="D3" s="153" t="s">
        <v>15</v>
      </c>
      <c r="E3" s="119" t="s">
        <v>16</v>
      </c>
      <c r="F3" s="119" t="s">
        <v>17</v>
      </c>
      <c r="G3" s="154" t="s">
        <v>18</v>
      </c>
      <c r="H3" s="155" t="s">
        <v>19</v>
      </c>
      <c r="I3" s="156" t="s">
        <v>20</v>
      </c>
      <c r="J3" s="157" t="s">
        <v>21</v>
      </c>
      <c r="K3" s="117">
        <v>10</v>
      </c>
    </row>
    <row r="4" spans="1:11" s="105" customFormat="1" ht="51">
      <c r="A4" s="62">
        <v>1</v>
      </c>
      <c r="B4" s="163" t="s">
        <v>138</v>
      </c>
      <c r="C4" s="164">
        <v>500</v>
      </c>
      <c r="D4" s="356" t="s">
        <v>85</v>
      </c>
      <c r="E4" s="109"/>
      <c r="F4" s="160"/>
      <c r="G4" s="108">
        <f>ROUND(F4*(1+(I4/100)),2)</f>
        <v>0</v>
      </c>
      <c r="H4" s="107">
        <f>C4*F4</f>
        <v>0</v>
      </c>
      <c r="I4" s="261"/>
      <c r="J4" s="107">
        <f>H4+H4*I4/100</f>
        <v>0</v>
      </c>
      <c r="K4" s="106"/>
    </row>
    <row r="5" spans="1:11" s="105" customFormat="1" ht="12.75">
      <c r="A5" s="103"/>
      <c r="B5" s="103"/>
      <c r="C5" s="166"/>
      <c r="D5" s="167"/>
      <c r="E5" s="5"/>
      <c r="F5" s="374" t="s">
        <v>11</v>
      </c>
      <c r="G5" s="374"/>
      <c r="H5" s="104">
        <f>SUM(H4:H4)</f>
        <v>0</v>
      </c>
      <c r="I5" s="5"/>
      <c r="J5" s="104">
        <f>SUM(J4:J4)</f>
        <v>0</v>
      </c>
      <c r="K5" s="99"/>
    </row>
    <row r="6" spans="1:11" s="86" customFormat="1" ht="54" customHeight="1">
      <c r="A6" s="86" t="s">
        <v>10</v>
      </c>
      <c r="B6" s="84"/>
      <c r="C6" s="84"/>
      <c r="D6" s="84"/>
      <c r="E6" s="85"/>
      <c r="F6" s="96"/>
      <c r="G6" s="97"/>
      <c r="H6" s="85"/>
      <c r="I6" s="85"/>
      <c r="J6" s="85"/>
      <c r="K6" s="84"/>
    </row>
    <row r="7" spans="1:6" ht="12.75">
      <c r="A7" s="86"/>
      <c r="F7" s="96"/>
    </row>
    <row r="8" spans="1:10" ht="12.75">
      <c r="A8" s="168"/>
      <c r="B8" s="169"/>
      <c r="C8" s="170"/>
      <c r="D8" s="170"/>
      <c r="E8" s="170"/>
      <c r="F8" s="171"/>
      <c r="G8" s="172"/>
      <c r="H8" s="172"/>
      <c r="I8" s="172"/>
      <c r="J8" s="39"/>
    </row>
    <row r="9" spans="1:10" ht="12.75">
      <c r="A9" s="95" t="s">
        <v>157</v>
      </c>
      <c r="B9" s="93"/>
      <c r="C9" s="93"/>
      <c r="D9" s="93"/>
      <c r="E9" s="93"/>
      <c r="F9" s="94"/>
      <c r="G9" s="86"/>
      <c r="H9" s="86"/>
      <c r="I9" s="91"/>
      <c r="J9" s="91"/>
    </row>
    <row r="10" spans="1:10" ht="12.75">
      <c r="A10" s="86"/>
      <c r="B10" s="86"/>
      <c r="C10" s="86"/>
      <c r="D10" s="86"/>
      <c r="E10" s="88"/>
      <c r="F10" s="93"/>
      <c r="G10" s="92"/>
      <c r="H10" s="91"/>
      <c r="I10" s="91"/>
      <c r="J10" s="91"/>
    </row>
    <row r="11" spans="1:10" ht="12.75">
      <c r="A11" s="368" t="s">
        <v>22</v>
      </c>
      <c r="B11" s="368"/>
      <c r="C11" s="368"/>
      <c r="D11" s="368"/>
      <c r="E11" s="368"/>
      <c r="F11" s="368"/>
      <c r="G11" s="368"/>
      <c r="H11" s="368"/>
      <c r="I11" s="368"/>
      <c r="J11" s="368"/>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7" r:id="rId1"/>
  <headerFooter alignWithMargins="0">
    <oddHeader>&amp;LNr sprawy ZP/32/2020&amp;CZestawienie asortymentowo-ilościowo-cenowe
&amp;RZałącznik nr 2 SIWZ</oddHeader>
    <oddFooter>&amp;CStrona &amp;P z &amp;N&amp;R&amp;A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A1">
      <selection activeCell="F4" sqref="F4:F9 I4:I9"/>
    </sheetView>
  </sheetViews>
  <sheetFormatPr defaultColWidth="11.875" defaultRowHeight="12.75" customHeight="1"/>
  <cols>
    <col min="1" max="1" width="2.875" style="130" customWidth="1"/>
    <col min="2" max="2" width="56.75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7.625" style="130" customWidth="1"/>
    <col min="11" max="11" width="19.375" style="130" customWidth="1"/>
    <col min="12" max="16384" width="11.875" style="130" customWidth="1"/>
  </cols>
  <sheetData>
    <row r="1" spans="1:11" ht="24" customHeight="1">
      <c r="A1" s="402" t="s">
        <v>298</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192.75" customHeight="1">
      <c r="A4" s="131">
        <v>1</v>
      </c>
      <c r="B4" s="136" t="s">
        <v>115</v>
      </c>
      <c r="C4" s="137">
        <v>100</v>
      </c>
      <c r="D4" s="138" t="s">
        <v>5</v>
      </c>
      <c r="E4" s="42"/>
      <c r="F4" s="52"/>
      <c r="G4" s="42">
        <f aca="true" t="shared" si="0" ref="G4:G9">ROUND(F4*(1+(I4/100)),2)</f>
        <v>0</v>
      </c>
      <c r="H4" s="42">
        <f aca="true" t="shared" si="1" ref="H4:H9">C4*F4</f>
        <v>0</v>
      </c>
      <c r="I4" s="338"/>
      <c r="J4" s="42">
        <f aca="true" t="shared" si="2" ref="J4:J9">H4+H4*I4/100</f>
        <v>0</v>
      </c>
      <c r="K4" s="42"/>
    </row>
    <row r="5" spans="1:11" ht="193.5" customHeight="1">
      <c r="A5" s="131">
        <v>2</v>
      </c>
      <c r="B5" s="136" t="s">
        <v>116</v>
      </c>
      <c r="C5" s="137">
        <v>20</v>
      </c>
      <c r="D5" s="138" t="s">
        <v>5</v>
      </c>
      <c r="E5" s="42"/>
      <c r="F5" s="52"/>
      <c r="G5" s="42">
        <f t="shared" si="0"/>
        <v>0</v>
      </c>
      <c r="H5" s="42">
        <f t="shared" si="1"/>
        <v>0</v>
      </c>
      <c r="I5" s="338"/>
      <c r="J5" s="42">
        <f t="shared" si="2"/>
        <v>0</v>
      </c>
      <c r="K5" s="42"/>
    </row>
    <row r="6" spans="1:11" ht="180.75" customHeight="1">
      <c r="A6" s="131">
        <v>3</v>
      </c>
      <c r="B6" s="136" t="s">
        <v>117</v>
      </c>
      <c r="C6" s="137">
        <v>50</v>
      </c>
      <c r="D6" s="138" t="s">
        <v>5</v>
      </c>
      <c r="E6" s="42"/>
      <c r="F6" s="52"/>
      <c r="G6" s="42">
        <f t="shared" si="0"/>
        <v>0</v>
      </c>
      <c r="H6" s="42">
        <f t="shared" si="1"/>
        <v>0</v>
      </c>
      <c r="I6" s="338"/>
      <c r="J6" s="42">
        <f t="shared" si="2"/>
        <v>0</v>
      </c>
      <c r="K6" s="42"/>
    </row>
    <row r="7" spans="1:11" ht="191.25">
      <c r="A7" s="241">
        <v>4</v>
      </c>
      <c r="B7" s="242" t="s">
        <v>118</v>
      </c>
      <c r="C7" s="243">
        <v>20</v>
      </c>
      <c r="D7" s="244" t="s">
        <v>5</v>
      </c>
      <c r="E7" s="239"/>
      <c r="F7" s="245"/>
      <c r="G7" s="42">
        <f t="shared" si="0"/>
        <v>0</v>
      </c>
      <c r="H7" s="239">
        <f t="shared" si="1"/>
        <v>0</v>
      </c>
      <c r="I7" s="338"/>
      <c r="J7" s="42">
        <f t="shared" si="2"/>
        <v>0</v>
      </c>
      <c r="K7" s="239"/>
    </row>
    <row r="8" spans="1:11" ht="132.75" customHeight="1">
      <c r="A8" s="250">
        <v>5</v>
      </c>
      <c r="B8" s="251" t="s">
        <v>301</v>
      </c>
      <c r="C8" s="252">
        <v>25</v>
      </c>
      <c r="D8" s="253" t="s">
        <v>5</v>
      </c>
      <c r="E8" s="42"/>
      <c r="F8" s="52"/>
      <c r="G8" s="42">
        <f t="shared" si="0"/>
        <v>0</v>
      </c>
      <c r="H8" s="42">
        <f t="shared" si="1"/>
        <v>0</v>
      </c>
      <c r="I8" s="338"/>
      <c r="J8" s="42">
        <f t="shared" si="2"/>
        <v>0</v>
      </c>
      <c r="K8" s="42"/>
    </row>
    <row r="9" spans="1:11" ht="132.75" customHeight="1">
      <c r="A9" s="250">
        <v>6</v>
      </c>
      <c r="B9" s="316" t="s">
        <v>302</v>
      </c>
      <c r="C9" s="252">
        <v>5</v>
      </c>
      <c r="D9" s="253" t="s">
        <v>5</v>
      </c>
      <c r="E9" s="42"/>
      <c r="F9" s="52"/>
      <c r="G9" s="42">
        <f t="shared" si="0"/>
        <v>0</v>
      </c>
      <c r="H9" s="42">
        <f t="shared" si="1"/>
        <v>0</v>
      </c>
      <c r="I9" s="338"/>
      <c r="J9" s="42">
        <f t="shared" si="2"/>
        <v>0</v>
      </c>
      <c r="K9" s="42"/>
    </row>
    <row r="10" spans="1:11" s="249" customFormat="1" ht="13.5" customHeight="1" thickBot="1">
      <c r="A10" s="246"/>
      <c r="B10" s="246"/>
      <c r="C10" s="247"/>
      <c r="D10" s="247"/>
      <c r="E10" s="248"/>
      <c r="F10" s="404" t="s">
        <v>11</v>
      </c>
      <c r="G10" s="405"/>
      <c r="H10" s="281">
        <f>SUM(H4:H9)</f>
        <v>0</v>
      </c>
      <c r="I10" s="248"/>
      <c r="J10" s="281">
        <f>SUM(J4:J9)</f>
        <v>0</v>
      </c>
      <c r="K10" s="240"/>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157</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68" t="s">
        <v>22</v>
      </c>
      <c r="B18" s="369"/>
      <c r="C18" s="369"/>
      <c r="D18" s="369"/>
      <c r="E18" s="369"/>
      <c r="F18" s="369"/>
      <c r="G18" s="369"/>
      <c r="H18" s="369"/>
      <c r="I18" s="369"/>
      <c r="J18" s="369"/>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77" r:id="rId1"/>
  <headerFooter alignWithMargins="0">
    <oddHeader>&amp;L&amp;K000000Nr sprawy ZP/32/2020&amp;C&amp;K000000Zestawienie asortymentowo-ilościowo-cenowe
&amp;R&amp;K000000Załącznik nr 2 SIWZ</oddHeader>
    <oddFooter>&amp;C&amp;K000000Strona &amp;P z &amp;N&amp;R&amp;K000000Pakiet Nr 30</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K31"/>
  <sheetViews>
    <sheetView showGridLines="0" view="pageLayout" zoomScaleNormal="60" workbookViewId="0" topLeftCell="A13">
      <selection activeCell="B4" sqref="B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20.625" style="130" customWidth="1"/>
    <col min="11" max="11" width="19.375" style="130" customWidth="1"/>
    <col min="12" max="16384" width="11.875" style="130" customWidth="1"/>
  </cols>
  <sheetData>
    <row r="1" spans="1:11" ht="24" customHeight="1">
      <c r="A1" s="402" t="s">
        <v>303</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399.75" customHeight="1">
      <c r="A4" s="131">
        <v>1</v>
      </c>
      <c r="B4" s="136" t="s">
        <v>197</v>
      </c>
      <c r="C4" s="137">
        <v>100</v>
      </c>
      <c r="D4" s="138" t="s">
        <v>5</v>
      </c>
      <c r="E4" s="42"/>
      <c r="F4" s="52"/>
      <c r="G4" s="42">
        <f>ROUND(F4*(1+(I4/100)),2)</f>
        <v>0</v>
      </c>
      <c r="H4" s="42">
        <f aca="true" t="shared" si="0" ref="H4:H11">C4*F4</f>
        <v>0</v>
      </c>
      <c r="I4" s="338"/>
      <c r="J4" s="42">
        <f>H4+H4*I4/100</f>
        <v>0</v>
      </c>
      <c r="K4" s="42"/>
    </row>
    <row r="5" spans="1:11" ht="387" customHeight="1">
      <c r="A5" s="131">
        <v>2</v>
      </c>
      <c r="B5" s="136" t="s">
        <v>198</v>
      </c>
      <c r="C5" s="137">
        <v>200</v>
      </c>
      <c r="D5" s="138" t="s">
        <v>5</v>
      </c>
      <c r="E5" s="42"/>
      <c r="F5" s="52"/>
      <c r="G5" s="42">
        <f aca="true" t="shared" si="1" ref="G5:G11">ROUND(F5*(1+(I5/100)),2)</f>
        <v>0</v>
      </c>
      <c r="H5" s="42">
        <f t="shared" si="0"/>
        <v>0</v>
      </c>
      <c r="I5" s="338"/>
      <c r="J5" s="42">
        <f aca="true" t="shared" si="2" ref="J5:J11">H5+H5*I5/100</f>
        <v>0</v>
      </c>
      <c r="K5" s="42"/>
    </row>
    <row r="6" spans="1:11" ht="324" customHeight="1">
      <c r="A6" s="241">
        <v>3</v>
      </c>
      <c r="B6" s="242" t="s">
        <v>199</v>
      </c>
      <c r="C6" s="243">
        <v>200</v>
      </c>
      <c r="D6" s="244" t="s">
        <v>5</v>
      </c>
      <c r="E6" s="239"/>
      <c r="F6" s="245"/>
      <c r="G6" s="42">
        <f t="shared" si="1"/>
        <v>0</v>
      </c>
      <c r="H6" s="239">
        <f t="shared" si="0"/>
        <v>0</v>
      </c>
      <c r="I6" s="338"/>
      <c r="J6" s="42">
        <f t="shared" si="2"/>
        <v>0</v>
      </c>
      <c r="K6" s="239"/>
    </row>
    <row r="7" spans="1:11" ht="301.5" customHeight="1">
      <c r="A7" s="250">
        <v>4</v>
      </c>
      <c r="B7" s="251" t="s">
        <v>200</v>
      </c>
      <c r="C7" s="252">
        <v>100</v>
      </c>
      <c r="D7" s="253" t="s">
        <v>5</v>
      </c>
      <c r="E7" s="42"/>
      <c r="F7" s="52"/>
      <c r="G7" s="42">
        <f t="shared" si="1"/>
        <v>0</v>
      </c>
      <c r="H7" s="42">
        <f t="shared" si="0"/>
        <v>0</v>
      </c>
      <c r="I7" s="338"/>
      <c r="J7" s="42">
        <f t="shared" si="2"/>
        <v>0</v>
      </c>
      <c r="K7" s="42"/>
    </row>
    <row r="8" spans="1:11" ht="301.5" customHeight="1">
      <c r="A8" s="250">
        <v>5</v>
      </c>
      <c r="B8" s="251" t="s">
        <v>201</v>
      </c>
      <c r="C8" s="252">
        <v>100</v>
      </c>
      <c r="D8" s="253" t="s">
        <v>5</v>
      </c>
      <c r="E8" s="42"/>
      <c r="F8" s="52"/>
      <c r="G8" s="42">
        <f t="shared" si="1"/>
        <v>0</v>
      </c>
      <c r="H8" s="42">
        <f t="shared" si="0"/>
        <v>0</v>
      </c>
      <c r="I8" s="338"/>
      <c r="J8" s="42">
        <f t="shared" si="2"/>
        <v>0</v>
      </c>
      <c r="K8" s="42"/>
    </row>
    <row r="9" spans="1:11" ht="190.5" customHeight="1">
      <c r="A9" s="250">
        <v>6</v>
      </c>
      <c r="B9" s="251" t="s">
        <v>202</v>
      </c>
      <c r="C9" s="252">
        <v>100</v>
      </c>
      <c r="D9" s="253" t="s">
        <v>5</v>
      </c>
      <c r="E9" s="42"/>
      <c r="F9" s="52"/>
      <c r="G9" s="42">
        <f t="shared" si="1"/>
        <v>0</v>
      </c>
      <c r="H9" s="42">
        <f t="shared" si="0"/>
        <v>0</v>
      </c>
      <c r="I9" s="338"/>
      <c r="J9" s="42">
        <f t="shared" si="2"/>
        <v>0</v>
      </c>
      <c r="K9" s="42"/>
    </row>
    <row r="10" spans="1:11" ht="190.5" customHeight="1">
      <c r="A10" s="250">
        <v>7</v>
      </c>
      <c r="B10" s="251" t="s">
        <v>304</v>
      </c>
      <c r="C10" s="252">
        <v>20</v>
      </c>
      <c r="D10" s="253" t="s">
        <v>5</v>
      </c>
      <c r="E10" s="42"/>
      <c r="F10" s="52"/>
      <c r="G10" s="42">
        <f t="shared" si="1"/>
        <v>0</v>
      </c>
      <c r="H10" s="42">
        <f t="shared" si="0"/>
        <v>0</v>
      </c>
      <c r="I10" s="338"/>
      <c r="J10" s="42">
        <f t="shared" si="2"/>
        <v>0</v>
      </c>
      <c r="K10" s="42"/>
    </row>
    <row r="11" spans="1:11" ht="190.5" customHeight="1">
      <c r="A11" s="250">
        <v>8</v>
      </c>
      <c r="B11" s="317" t="s">
        <v>305</v>
      </c>
      <c r="C11" s="252">
        <v>20</v>
      </c>
      <c r="D11" s="253" t="s">
        <v>5</v>
      </c>
      <c r="E11" s="42"/>
      <c r="F11" s="52"/>
      <c r="G11" s="42">
        <f t="shared" si="1"/>
        <v>0</v>
      </c>
      <c r="H11" s="42">
        <f t="shared" si="0"/>
        <v>0</v>
      </c>
      <c r="I11" s="338"/>
      <c r="J11" s="42">
        <f t="shared" si="2"/>
        <v>0</v>
      </c>
      <c r="K11" s="42"/>
    </row>
    <row r="12" spans="1:11" s="249" customFormat="1" ht="13.5" customHeight="1" thickBot="1">
      <c r="A12" s="246"/>
      <c r="B12" s="246"/>
      <c r="C12" s="247"/>
      <c r="D12" s="247"/>
      <c r="E12" s="248"/>
      <c r="F12" s="404" t="s">
        <v>11</v>
      </c>
      <c r="G12" s="405"/>
      <c r="H12" s="281">
        <f>SUM(H4:H11)</f>
        <v>0</v>
      </c>
      <c r="I12" s="248"/>
      <c r="J12" s="281">
        <f>SUM(J4:J11)</f>
        <v>0</v>
      </c>
      <c r="K12" s="240"/>
    </row>
    <row r="15" spans="1:10" s="8" customFormat="1" ht="12.75">
      <c r="A15" s="14" t="s">
        <v>10</v>
      </c>
      <c r="E15" s="7"/>
      <c r="F15" s="15"/>
      <c r="G15" s="22"/>
      <c r="H15" s="7"/>
      <c r="I15" s="7"/>
      <c r="J15" s="7"/>
    </row>
    <row r="16" spans="1:10" s="8" customFormat="1" ht="12.75">
      <c r="A16" s="14"/>
      <c r="E16" s="7"/>
      <c r="F16" s="15"/>
      <c r="G16" s="7"/>
      <c r="H16" s="7"/>
      <c r="I16" s="7"/>
      <c r="J16" s="7"/>
    </row>
    <row r="17" spans="1:10" s="8" customFormat="1" ht="14.25" customHeight="1">
      <c r="A17" s="35"/>
      <c r="B17" s="36"/>
      <c r="C17" s="37"/>
      <c r="D17" s="37"/>
      <c r="E17" s="37"/>
      <c r="F17" s="38"/>
      <c r="G17" s="40"/>
      <c r="H17" s="40"/>
      <c r="I17" s="40"/>
      <c r="J17" s="39"/>
    </row>
    <row r="18" spans="1:11" s="14" customFormat="1" ht="19.5" customHeight="1">
      <c r="A18" s="19" t="s">
        <v>157</v>
      </c>
      <c r="B18" s="20"/>
      <c r="C18" s="20"/>
      <c r="D18" s="20"/>
      <c r="E18" s="20"/>
      <c r="F18" s="16"/>
      <c r="I18" s="17"/>
      <c r="J18" s="17"/>
      <c r="K18" s="8"/>
    </row>
    <row r="19" spans="5:11" s="14" customFormat="1" ht="12.75" customHeight="1">
      <c r="E19" s="18"/>
      <c r="F19" s="20"/>
      <c r="G19" s="21"/>
      <c r="H19" s="17"/>
      <c r="I19" s="17"/>
      <c r="J19" s="17"/>
      <c r="K19" s="8"/>
    </row>
    <row r="20" spans="1:11" s="14" customFormat="1" ht="40.5" customHeight="1">
      <c r="A20" s="368" t="s">
        <v>22</v>
      </c>
      <c r="B20" s="369"/>
      <c r="C20" s="369"/>
      <c r="D20" s="369"/>
      <c r="E20" s="369"/>
      <c r="F20" s="369"/>
      <c r="G20" s="369"/>
      <c r="H20" s="369"/>
      <c r="I20" s="369"/>
      <c r="J20" s="369"/>
      <c r="K20" s="8"/>
    </row>
    <row r="21" spans="1:11" s="14" customFormat="1" ht="16.5" customHeight="1">
      <c r="A21" s="33"/>
      <c r="B21" s="34"/>
      <c r="C21" s="34"/>
      <c r="D21" s="34"/>
      <c r="E21" s="34"/>
      <c r="F21" s="34"/>
      <c r="G21" s="34"/>
      <c r="H21" s="34"/>
      <c r="I21" s="34"/>
      <c r="J21" s="34"/>
      <c r="K21" s="8"/>
    </row>
    <row r="22" spans="1:11" s="14" customFormat="1" ht="12.75" customHeight="1">
      <c r="A22" s="23" t="s">
        <v>12</v>
      </c>
      <c r="E22" s="18"/>
      <c r="F22" s="18"/>
      <c r="G22" s="18"/>
      <c r="H22" s="18"/>
      <c r="I22" s="18"/>
      <c r="J22" s="18"/>
      <c r="K22" s="8"/>
    </row>
    <row r="23" spans="1:11" s="14" customFormat="1" ht="12.75" customHeight="1">
      <c r="A23" s="23"/>
      <c r="E23" s="18"/>
      <c r="F23" s="18"/>
      <c r="G23" s="18"/>
      <c r="H23" s="18"/>
      <c r="I23" s="18"/>
      <c r="J23" s="18"/>
      <c r="K23" s="8"/>
    </row>
    <row r="24" spans="5:11" s="14" customFormat="1" ht="12.75" customHeight="1">
      <c r="E24" s="18"/>
      <c r="F24" s="18"/>
      <c r="G24" s="18"/>
      <c r="H24" s="18"/>
      <c r="I24" s="18"/>
      <c r="J24" s="18"/>
      <c r="K24" s="8"/>
    </row>
    <row r="25" spans="5:10" s="8" customFormat="1" ht="12.75">
      <c r="E25" s="7"/>
      <c r="F25" s="18"/>
      <c r="G25" s="18"/>
      <c r="H25" s="18" t="s">
        <v>24</v>
      </c>
      <c r="I25" s="18"/>
      <c r="J25" s="18"/>
    </row>
    <row r="26" spans="5:10" s="8" customFormat="1" ht="12.75">
      <c r="E26" s="7"/>
      <c r="F26" s="7"/>
      <c r="G26" s="7"/>
      <c r="H26" s="24" t="s">
        <v>23</v>
      </c>
      <c r="I26" s="7"/>
      <c r="J26" s="7"/>
    </row>
    <row r="27" spans="5:10" s="8" customFormat="1" ht="12.75">
      <c r="E27" s="7"/>
      <c r="F27" s="7"/>
      <c r="G27" s="7"/>
      <c r="H27" s="7"/>
      <c r="I27" s="7"/>
      <c r="J27" s="7"/>
    </row>
    <row r="28" spans="5:10" s="8" customFormat="1" ht="12.75">
      <c r="E28" s="7"/>
      <c r="F28" s="7"/>
      <c r="G28" s="7"/>
      <c r="H28" s="7"/>
      <c r="I28" s="7"/>
      <c r="J28" s="7"/>
    </row>
    <row r="29" spans="5:10" s="8" customFormat="1" ht="12.75">
      <c r="E29" s="7"/>
      <c r="F29" s="7"/>
      <c r="G29" s="7"/>
      <c r="H29" s="7"/>
      <c r="I29" s="7"/>
      <c r="J29" s="7"/>
    </row>
    <row r="30" spans="5:11" s="8" customFormat="1" ht="12.75">
      <c r="E30" s="7"/>
      <c r="F30" s="7"/>
      <c r="G30" s="7"/>
      <c r="H30" s="7"/>
      <c r="I30" s="7"/>
      <c r="J30" s="7"/>
      <c r="K30" s="14"/>
    </row>
    <row r="31" spans="5:11" s="8" customFormat="1" ht="12.75">
      <c r="E31" s="7"/>
      <c r="F31" s="7"/>
      <c r="G31" s="7"/>
      <c r="H31" s="7"/>
      <c r="I31" s="7"/>
      <c r="J31" s="7"/>
      <c r="K31" s="14"/>
    </row>
  </sheetData>
  <sheetProtection/>
  <mergeCells count="5">
    <mergeCell ref="A1:J1"/>
    <mergeCell ref="A2:B2"/>
    <mergeCell ref="A3:B3"/>
    <mergeCell ref="F12:G12"/>
    <mergeCell ref="A20:J20"/>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31</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L15"/>
  <sheetViews>
    <sheetView tabSelected="1" view="pageLayout" workbookViewId="0" topLeftCell="A1">
      <selection activeCell="B13" sqref="B13"/>
    </sheetView>
  </sheetViews>
  <sheetFormatPr defaultColWidth="7.375" defaultRowHeight="12.75"/>
  <cols>
    <col min="1" max="1" width="7.375" style="254" customWidth="1"/>
    <col min="2" max="2" width="34.375" style="254" customWidth="1"/>
    <col min="3" max="5" width="7.375" style="254" customWidth="1"/>
    <col min="6" max="6" width="14.00390625" style="254" customWidth="1"/>
    <col min="7" max="7" width="11.125" style="254" customWidth="1"/>
    <col min="8" max="8" width="13.875" style="254" customWidth="1"/>
    <col min="9" max="9" width="7.375" style="254" customWidth="1"/>
    <col min="10" max="10" width="15.25390625" style="254" customWidth="1"/>
    <col min="11" max="16384" width="7.375" style="254" customWidth="1"/>
  </cols>
  <sheetData>
    <row r="2" spans="1:12" ht="15">
      <c r="A2" s="363" t="s">
        <v>307</v>
      </c>
      <c r="B2" s="363"/>
      <c r="C2" s="363"/>
      <c r="D2" s="363"/>
      <c r="E2" s="363"/>
      <c r="F2" s="363"/>
      <c r="G2" s="363"/>
      <c r="H2" s="363"/>
      <c r="I2" s="363"/>
      <c r="J2" s="363"/>
      <c r="K2" s="84"/>
      <c r="L2" s="84"/>
    </row>
    <row r="3" spans="1:12" ht="120">
      <c r="A3" s="370" t="s">
        <v>0</v>
      </c>
      <c r="B3" s="370"/>
      <c r="C3" s="127" t="s">
        <v>6</v>
      </c>
      <c r="D3" s="127" t="s">
        <v>1</v>
      </c>
      <c r="E3" s="128" t="s">
        <v>7</v>
      </c>
      <c r="F3" s="127" t="s">
        <v>2</v>
      </c>
      <c r="G3" s="127" t="s">
        <v>8</v>
      </c>
      <c r="H3" s="127" t="s">
        <v>3</v>
      </c>
      <c r="I3" s="127" t="s">
        <v>9</v>
      </c>
      <c r="J3" s="127" t="s">
        <v>4</v>
      </c>
      <c r="K3" s="255" t="s">
        <v>26</v>
      </c>
      <c r="L3" s="127" t="s">
        <v>25</v>
      </c>
    </row>
    <row r="4" spans="1:12" ht="15">
      <c r="A4" s="371" t="s">
        <v>13</v>
      </c>
      <c r="B4" s="372"/>
      <c r="C4" s="152" t="s">
        <v>14</v>
      </c>
      <c r="D4" s="153" t="s">
        <v>15</v>
      </c>
      <c r="E4" s="119" t="s">
        <v>16</v>
      </c>
      <c r="F4" s="119" t="s">
        <v>17</v>
      </c>
      <c r="G4" s="154" t="s">
        <v>18</v>
      </c>
      <c r="H4" s="155" t="s">
        <v>19</v>
      </c>
      <c r="I4" s="156" t="s">
        <v>20</v>
      </c>
      <c r="J4" s="157" t="s">
        <v>21</v>
      </c>
      <c r="K4" s="117">
        <v>10</v>
      </c>
      <c r="L4" s="118">
        <v>10</v>
      </c>
    </row>
    <row r="5" spans="1:12" ht="144">
      <c r="A5" s="256">
        <v>1</v>
      </c>
      <c r="B5" s="64" t="s">
        <v>161</v>
      </c>
      <c r="C5" s="63">
        <v>7500</v>
      </c>
      <c r="D5" s="110" t="s">
        <v>5</v>
      </c>
      <c r="E5" s="257"/>
      <c r="F5" s="258"/>
      <c r="G5" s="259">
        <f>ROUND(F5*(1+(I5/100)),2)</f>
        <v>0</v>
      </c>
      <c r="H5" s="282">
        <f>C5*F5</f>
        <v>0</v>
      </c>
      <c r="I5" s="261"/>
      <c r="J5" s="282">
        <f aca="true" t="shared" si="0" ref="J5:J12">H5+H5*I5/100</f>
        <v>0</v>
      </c>
      <c r="K5" s="106"/>
      <c r="L5" s="262">
        <v>25</v>
      </c>
    </row>
    <row r="6" spans="1:12" ht="108">
      <c r="A6" s="256">
        <v>2</v>
      </c>
      <c r="B6" s="64" t="s">
        <v>162</v>
      </c>
      <c r="C6" s="63">
        <v>500</v>
      </c>
      <c r="D6" s="110" t="s">
        <v>5</v>
      </c>
      <c r="E6" s="257"/>
      <c r="F6" s="258"/>
      <c r="G6" s="259">
        <f aca="true" t="shared" si="1" ref="G6:G12">ROUND(F6*(1+(I6/100)),2)</f>
        <v>0</v>
      </c>
      <c r="H6" s="260">
        <f aca="true" t="shared" si="2" ref="H6:H12">C6*F6</f>
        <v>0</v>
      </c>
      <c r="I6" s="261"/>
      <c r="J6" s="260">
        <f t="shared" si="0"/>
        <v>0</v>
      </c>
      <c r="K6" s="106"/>
      <c r="L6" s="262">
        <v>25</v>
      </c>
    </row>
    <row r="7" spans="1:12" ht="60">
      <c r="A7" s="256">
        <v>3</v>
      </c>
      <c r="B7" s="64" t="s">
        <v>163</v>
      </c>
      <c r="C7" s="63">
        <v>500</v>
      </c>
      <c r="D7" s="110" t="s">
        <v>5</v>
      </c>
      <c r="E7" s="257"/>
      <c r="F7" s="258"/>
      <c r="G7" s="259">
        <f t="shared" si="1"/>
        <v>0</v>
      </c>
      <c r="H7" s="260">
        <f t="shared" si="2"/>
        <v>0</v>
      </c>
      <c r="I7" s="261"/>
      <c r="J7" s="260">
        <f t="shared" si="0"/>
        <v>0</v>
      </c>
      <c r="K7" s="106"/>
      <c r="L7" s="262">
        <v>25</v>
      </c>
    </row>
    <row r="8" spans="1:12" ht="168">
      <c r="A8" s="263">
        <v>4</v>
      </c>
      <c r="B8" s="64" t="s">
        <v>164</v>
      </c>
      <c r="C8" s="63">
        <v>3000</v>
      </c>
      <c r="D8" s="110" t="s">
        <v>5</v>
      </c>
      <c r="E8" s="257"/>
      <c r="F8" s="258"/>
      <c r="G8" s="259">
        <f t="shared" si="1"/>
        <v>0</v>
      </c>
      <c r="H8" s="260">
        <f t="shared" si="2"/>
        <v>0</v>
      </c>
      <c r="I8" s="261"/>
      <c r="J8" s="260">
        <f t="shared" si="0"/>
        <v>0</v>
      </c>
      <c r="K8" s="106"/>
      <c r="L8" s="262">
        <v>25</v>
      </c>
    </row>
    <row r="9" spans="1:12" ht="168">
      <c r="A9" s="263">
        <v>5</v>
      </c>
      <c r="B9" s="64" t="s">
        <v>165</v>
      </c>
      <c r="C9" s="63">
        <v>800</v>
      </c>
      <c r="D9" s="110" t="s">
        <v>5</v>
      </c>
      <c r="E9" s="257"/>
      <c r="F9" s="258"/>
      <c r="G9" s="259">
        <f t="shared" si="1"/>
        <v>0</v>
      </c>
      <c r="H9" s="260">
        <f t="shared" si="2"/>
        <v>0</v>
      </c>
      <c r="I9" s="261"/>
      <c r="J9" s="260">
        <f t="shared" si="0"/>
        <v>0</v>
      </c>
      <c r="K9" s="106"/>
      <c r="L9" s="262">
        <v>25</v>
      </c>
    </row>
    <row r="10" spans="1:12" ht="75" customHeight="1">
      <c r="A10" s="263">
        <v>6</v>
      </c>
      <c r="B10" s="64" t="s">
        <v>166</v>
      </c>
      <c r="C10" s="63">
        <v>150</v>
      </c>
      <c r="D10" s="110" t="s">
        <v>5</v>
      </c>
      <c r="E10" s="257"/>
      <c r="F10" s="258"/>
      <c r="G10" s="259">
        <f t="shared" si="1"/>
        <v>0</v>
      </c>
      <c r="H10" s="260">
        <f t="shared" si="2"/>
        <v>0</v>
      </c>
      <c r="I10" s="261"/>
      <c r="J10" s="260">
        <f t="shared" si="0"/>
        <v>0</v>
      </c>
      <c r="K10" s="106"/>
      <c r="L10" s="262">
        <v>25</v>
      </c>
    </row>
    <row r="11" spans="1:12" ht="60">
      <c r="A11" s="263">
        <v>7</v>
      </c>
      <c r="B11" s="64" t="s">
        <v>167</v>
      </c>
      <c r="C11" s="63">
        <v>20</v>
      </c>
      <c r="D11" s="110" t="s">
        <v>5</v>
      </c>
      <c r="E11" s="257"/>
      <c r="F11" s="258"/>
      <c r="G11" s="259">
        <f t="shared" si="1"/>
        <v>0</v>
      </c>
      <c r="H11" s="260">
        <f t="shared" si="2"/>
        <v>0</v>
      </c>
      <c r="I11" s="261"/>
      <c r="J11" s="260">
        <f t="shared" si="0"/>
        <v>0</v>
      </c>
      <c r="K11" s="106"/>
      <c r="L11" s="262">
        <v>25</v>
      </c>
    </row>
    <row r="12" spans="1:12" ht="42" customHeight="1">
      <c r="A12" s="263">
        <v>8</v>
      </c>
      <c r="B12" s="64" t="s">
        <v>306</v>
      </c>
      <c r="C12" s="63">
        <v>100</v>
      </c>
      <c r="D12" s="110" t="s">
        <v>5</v>
      </c>
      <c r="E12" s="257"/>
      <c r="F12" s="258"/>
      <c r="G12" s="259">
        <f t="shared" si="1"/>
        <v>0</v>
      </c>
      <c r="H12" s="260">
        <f t="shared" si="2"/>
        <v>0</v>
      </c>
      <c r="I12" s="261"/>
      <c r="J12" s="260">
        <f t="shared" si="0"/>
        <v>0</v>
      </c>
      <c r="K12" s="106"/>
      <c r="L12" s="262"/>
    </row>
    <row r="13" spans="1:12" ht="48" customHeight="1">
      <c r="A13" s="263">
        <v>9</v>
      </c>
      <c r="B13" s="64" t="s">
        <v>344</v>
      </c>
      <c r="C13" s="63"/>
      <c r="D13" s="110"/>
      <c r="E13" s="257"/>
      <c r="F13" s="258"/>
      <c r="G13" s="283"/>
      <c r="H13" s="260"/>
      <c r="I13" s="261"/>
      <c r="J13" s="260"/>
      <c r="K13" s="106"/>
      <c r="L13" s="262"/>
    </row>
    <row r="14" spans="1:12" ht="33.75" customHeight="1">
      <c r="A14" s="263"/>
      <c r="B14" s="64"/>
      <c r="C14" s="264"/>
      <c r="D14" s="110"/>
      <c r="E14" s="257"/>
      <c r="F14" s="407" t="s">
        <v>347</v>
      </c>
      <c r="G14" s="408"/>
      <c r="H14" s="344">
        <f>SUM(H5:H12)</f>
        <v>0</v>
      </c>
      <c r="I14" s="345"/>
      <c r="J14" s="344">
        <f>SUM(J5:J12)</f>
        <v>0</v>
      </c>
      <c r="K14" s="346"/>
      <c r="L14" s="347"/>
    </row>
    <row r="15" spans="1:12" ht="36" customHeight="1">
      <c r="A15" s="406" t="s">
        <v>168</v>
      </c>
      <c r="B15" s="406"/>
      <c r="C15" s="406"/>
      <c r="D15" s="406"/>
      <c r="E15" s="406"/>
      <c r="F15" s="406"/>
      <c r="G15" s="406"/>
      <c r="H15" s="406"/>
      <c r="I15" s="406"/>
      <c r="J15" s="406"/>
      <c r="K15" s="406"/>
      <c r="L15" s="406"/>
    </row>
  </sheetData>
  <sheetProtection/>
  <mergeCells count="5">
    <mergeCell ref="A2:J2"/>
    <mergeCell ref="A3:B3"/>
    <mergeCell ref="A4:B4"/>
    <mergeCell ref="A15:L15"/>
    <mergeCell ref="F14:G14"/>
  </mergeCells>
  <printOptions/>
  <pageMargins left="0.7" right="0.7" top="0.75" bottom="0.75" header="0.3" footer="0.3"/>
  <pageSetup fitToHeight="0" fitToWidth="1" horizontalDpi="600" verticalDpi="600" orientation="landscape" scale="88" r:id="rId1"/>
  <headerFooter alignWithMargins="0">
    <oddHeader>&amp;LZP/32/2020&amp;CZESTAWIENIE ASORTYMENTOWO - ILOŚCIOWO - CENOWE&amp;RZałącznik nr 2 do SIWZ</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K27"/>
  <sheetViews>
    <sheetView view="pageLayout" zoomScaleNormal="80" workbookViewId="0" topLeftCell="A1">
      <selection activeCell="F4" sqref="F4 I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308</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11</v>
      </c>
    </row>
    <row r="4" spans="1:11" s="11" customFormat="1" ht="46.5" customHeight="1">
      <c r="A4" s="44">
        <v>1</v>
      </c>
      <c r="B4" s="59" t="s">
        <v>203</v>
      </c>
      <c r="C4" s="60">
        <v>500</v>
      </c>
      <c r="D4" s="12" t="s">
        <v>5</v>
      </c>
      <c r="E4" s="13"/>
      <c r="F4" s="52"/>
      <c r="G4" s="42">
        <f>ROUND(F4*(1+(I4/100)),2)</f>
        <v>0</v>
      </c>
      <c r="H4" s="43">
        <f>C4*F4</f>
        <v>0</v>
      </c>
      <c r="I4" s="195"/>
      <c r="J4" s="43">
        <f>H4+H4*I4/100</f>
        <v>0</v>
      </c>
      <c r="K4" s="51"/>
    </row>
    <row r="5" spans="1:11" s="2" customFormat="1" ht="12.75">
      <c r="A5" s="3"/>
      <c r="B5" s="3"/>
      <c r="C5" s="4"/>
      <c r="D5" s="1"/>
      <c r="E5" s="5"/>
      <c r="F5" s="367" t="s">
        <v>11</v>
      </c>
      <c r="G5" s="367"/>
      <c r="H5" s="6">
        <f>SUM(H4:H4)</f>
        <v>0</v>
      </c>
      <c r="I5" s="5"/>
      <c r="J5" s="6">
        <f>SUM(J4:J4)</f>
        <v>0</v>
      </c>
      <c r="K5" s="8"/>
    </row>
    <row r="6" spans="1:7" ht="12.75">
      <c r="A6" s="14" t="s">
        <v>10</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157</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368" t="s">
        <v>22</v>
      </c>
      <c r="B11" s="369"/>
      <c r="C11" s="369"/>
      <c r="D11" s="369"/>
      <c r="E11" s="369"/>
      <c r="F11" s="369"/>
      <c r="G11" s="369"/>
      <c r="H11" s="369"/>
      <c r="I11" s="369"/>
      <c r="J11" s="369"/>
      <c r="K11" s="8"/>
    </row>
    <row r="12" spans="1:11" s="14" customFormat="1" ht="16.5" customHeight="1">
      <c r="A12" s="33"/>
      <c r="B12" s="34"/>
      <c r="C12" s="34"/>
      <c r="D12" s="34"/>
      <c r="E12" s="34"/>
      <c r="F12" s="34"/>
      <c r="G12" s="34"/>
      <c r="H12" s="34"/>
      <c r="I12" s="34"/>
      <c r="J12" s="34"/>
      <c r="K12" s="8"/>
    </row>
    <row r="13" spans="1:11" s="14" customFormat="1" ht="12.75" customHeight="1">
      <c r="A13" s="23" t="s">
        <v>12</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t="s">
        <v>24</v>
      </c>
      <c r="I16" s="18"/>
      <c r="J16" s="18"/>
    </row>
    <row r="17" ht="12.75">
      <c r="H17" s="24" t="s">
        <v>23</v>
      </c>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K25"/>
  <sheetViews>
    <sheetView showGridLines="0" view="pageLayout" zoomScaleNormal="60" workbookViewId="0" topLeftCell="A7">
      <selection activeCell="H6" sqref="H6"/>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8.62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309</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153.75" customHeight="1">
      <c r="A4" s="131">
        <v>1</v>
      </c>
      <c r="B4" s="136" t="s">
        <v>204</v>
      </c>
      <c r="C4" s="137">
        <v>30</v>
      </c>
      <c r="D4" s="138" t="s">
        <v>5</v>
      </c>
      <c r="E4" s="42"/>
      <c r="F4" s="52"/>
      <c r="G4" s="42">
        <f>ROUND(F4*(1+(I4/100)),2)</f>
        <v>0</v>
      </c>
      <c r="H4" s="42">
        <f>C4*F4</f>
        <v>0</v>
      </c>
      <c r="I4" s="338"/>
      <c r="J4" s="42">
        <f>H4+H4*I4/100</f>
        <v>0</v>
      </c>
      <c r="K4" s="42"/>
    </row>
    <row r="5" spans="1:11" ht="189.75" customHeight="1">
      <c r="A5" s="131">
        <v>2</v>
      </c>
      <c r="B5" s="139" t="s">
        <v>205</v>
      </c>
      <c r="C5" s="137">
        <v>15</v>
      </c>
      <c r="D5" s="138" t="s">
        <v>5</v>
      </c>
      <c r="E5" s="42"/>
      <c r="F5" s="52"/>
      <c r="G5" s="42">
        <f>ROUND(F5*(1+(I5/100)),2)</f>
        <v>0</v>
      </c>
      <c r="H5" s="42">
        <f>C5*F5</f>
        <v>0</v>
      </c>
      <c r="I5" s="338"/>
      <c r="J5" s="42">
        <f>H5+H5*I5/100</f>
        <v>0</v>
      </c>
      <c r="K5" s="42"/>
    </row>
    <row r="6" spans="1:11" s="249" customFormat="1" ht="13.5" customHeight="1" thickBot="1">
      <c r="A6" s="246"/>
      <c r="B6" s="246"/>
      <c r="C6" s="247"/>
      <c r="D6" s="247"/>
      <c r="E6" s="248"/>
      <c r="F6" s="404" t="s">
        <v>11</v>
      </c>
      <c r="G6" s="405"/>
      <c r="H6" s="281">
        <f>SUM(H4:H5)</f>
        <v>0</v>
      </c>
      <c r="I6" s="248"/>
      <c r="J6" s="281">
        <f>SUM(J4:J5)</f>
        <v>0</v>
      </c>
      <c r="K6" s="240"/>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8" t="s">
        <v>22</v>
      </c>
      <c r="B14" s="369"/>
      <c r="C14" s="369"/>
      <c r="D14" s="369"/>
      <c r="E14" s="369"/>
      <c r="F14" s="369"/>
      <c r="G14" s="369"/>
      <c r="H14" s="369"/>
      <c r="I14" s="369"/>
      <c r="J14" s="36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1"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34</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K5"/>
  <sheetViews>
    <sheetView view="pageLayout" workbookViewId="0" topLeftCell="A1">
      <selection activeCell="O6" sqref="O6"/>
    </sheetView>
  </sheetViews>
  <sheetFormatPr defaultColWidth="11.375" defaultRowHeight="12.75"/>
  <cols>
    <col min="1" max="1" width="11.375" style="0" customWidth="1"/>
    <col min="2" max="2" width="30.00390625" style="0" customWidth="1"/>
  </cols>
  <sheetData>
    <row r="1" spans="1:11" ht="15">
      <c r="A1" s="363" t="s">
        <v>310</v>
      </c>
      <c r="B1" s="363"/>
      <c r="C1" s="363"/>
      <c r="D1" s="363"/>
      <c r="E1" s="363"/>
      <c r="F1" s="363"/>
      <c r="G1" s="363"/>
      <c r="H1" s="363"/>
      <c r="I1" s="363"/>
      <c r="J1" s="363"/>
      <c r="K1" s="84"/>
    </row>
    <row r="2" spans="1:11" ht="72">
      <c r="A2" s="370" t="s">
        <v>0</v>
      </c>
      <c r="B2" s="370"/>
      <c r="C2" s="127" t="s">
        <v>6</v>
      </c>
      <c r="D2" s="127" t="s">
        <v>1</v>
      </c>
      <c r="E2" s="128" t="s">
        <v>7</v>
      </c>
      <c r="F2" s="127" t="s">
        <v>2</v>
      </c>
      <c r="G2" s="127" t="s">
        <v>8</v>
      </c>
      <c r="H2" s="127" t="s">
        <v>3</v>
      </c>
      <c r="I2" s="127" t="s">
        <v>9</v>
      </c>
      <c r="J2" s="127" t="s">
        <v>4</v>
      </c>
      <c r="K2" s="151" t="s">
        <v>26</v>
      </c>
    </row>
    <row r="3" spans="1:11" ht="12.75">
      <c r="A3" s="409" t="s">
        <v>13</v>
      </c>
      <c r="B3" s="372"/>
      <c r="C3" s="284" t="s">
        <v>14</v>
      </c>
      <c r="D3" s="285" t="s">
        <v>15</v>
      </c>
      <c r="E3" s="286" t="s">
        <v>16</v>
      </c>
      <c r="F3" s="286" t="s">
        <v>17</v>
      </c>
      <c r="G3" s="287" t="s">
        <v>18</v>
      </c>
      <c r="H3" s="155" t="s">
        <v>19</v>
      </c>
      <c r="I3" s="155">
        <v>8</v>
      </c>
      <c r="J3" s="157" t="s">
        <v>21</v>
      </c>
      <c r="K3" s="288">
        <v>11</v>
      </c>
    </row>
    <row r="4" spans="1:11" ht="211.5" customHeight="1">
      <c r="A4" s="45">
        <v>1</v>
      </c>
      <c r="B4" s="291" t="s">
        <v>206</v>
      </c>
      <c r="C4" s="45">
        <v>100</v>
      </c>
      <c r="D4" s="110" t="s">
        <v>5</v>
      </c>
      <c r="E4" s="109"/>
      <c r="F4" s="52"/>
      <c r="G4" s="289">
        <f>ROUND(F4*(1+(I4/100)),2)</f>
        <v>0</v>
      </c>
      <c r="H4" s="42">
        <f>C4*F4</f>
        <v>0</v>
      </c>
      <c r="I4" s="261"/>
      <c r="J4" s="42">
        <f>H4+H4*I4/100</f>
        <v>0</v>
      </c>
      <c r="K4" s="106"/>
    </row>
    <row r="5" spans="2:11" ht="13.5" thickBot="1">
      <c r="B5" s="290"/>
      <c r="E5" s="410" t="s">
        <v>207</v>
      </c>
      <c r="F5" s="410"/>
      <c r="G5" s="410"/>
      <c r="H5" s="281">
        <f>SUM(H3:H4)</f>
        <v>0</v>
      </c>
      <c r="I5" s="331"/>
      <c r="J5" s="281">
        <f>SUM(J3:J4)</f>
        <v>0</v>
      </c>
      <c r="K5" s="331"/>
    </row>
  </sheetData>
  <sheetProtection/>
  <mergeCells count="4">
    <mergeCell ref="A1:J1"/>
    <mergeCell ref="A2:B2"/>
    <mergeCell ref="A3:B3"/>
    <mergeCell ref="E5:G5"/>
  </mergeCells>
  <printOptions/>
  <pageMargins left="0.75" right="0.75" top="1" bottom="1" header="0.5" footer="0.5"/>
  <pageSetup fitToHeight="1" fitToWidth="1" horizontalDpi="600" verticalDpi="600" orientation="landscape" scale="85" r:id="rId1"/>
  <headerFooter alignWithMargins="0">
    <oddHeader>&amp;LZP/32/2020&amp;CZestawienie Asortymentowo - Ilosciowo - Cenowe&amp;RZałącznik nr 2 do SIWZ</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K29"/>
  <sheetViews>
    <sheetView showGridLines="0" view="pageLayout" zoomScaleNormal="60" workbookViewId="0" topLeftCell="B7">
      <selection activeCell="B4" sqref="B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311</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399.75" customHeight="1">
      <c r="A4" s="131">
        <v>1</v>
      </c>
      <c r="B4" s="136" t="s">
        <v>208</v>
      </c>
      <c r="C4" s="137">
        <v>2000</v>
      </c>
      <c r="D4" s="138" t="s">
        <v>5</v>
      </c>
      <c r="E4" s="42"/>
      <c r="F4" s="52"/>
      <c r="G4" s="42">
        <f aca="true" t="shared" si="0" ref="G4:G9">ROUND(F4*(1+(I4/100)),2)</f>
        <v>0</v>
      </c>
      <c r="H4" s="42">
        <f aca="true" t="shared" si="1" ref="H4:H9">C4*F4</f>
        <v>0</v>
      </c>
      <c r="I4" s="338"/>
      <c r="J4" s="42">
        <f aca="true" t="shared" si="2" ref="J4:J9">H4+H4*I4/100</f>
        <v>0</v>
      </c>
      <c r="K4" s="42"/>
    </row>
    <row r="5" spans="1:11" ht="387" customHeight="1">
      <c r="A5" s="131">
        <v>2</v>
      </c>
      <c r="B5" s="136" t="s">
        <v>209</v>
      </c>
      <c r="C5" s="137">
        <v>1000</v>
      </c>
      <c r="D5" s="138" t="s">
        <v>5</v>
      </c>
      <c r="E5" s="42"/>
      <c r="F5" s="52"/>
      <c r="G5" s="42">
        <f t="shared" si="0"/>
        <v>0</v>
      </c>
      <c r="H5" s="42">
        <f t="shared" si="1"/>
        <v>0</v>
      </c>
      <c r="I5" s="338"/>
      <c r="J5" s="42">
        <f t="shared" si="2"/>
        <v>0</v>
      </c>
      <c r="K5" s="42"/>
    </row>
    <row r="6" spans="1:11" ht="324" customHeight="1">
      <c r="A6" s="241">
        <v>3</v>
      </c>
      <c r="B6" s="242" t="s">
        <v>210</v>
      </c>
      <c r="C6" s="243">
        <v>100</v>
      </c>
      <c r="D6" s="244" t="s">
        <v>5</v>
      </c>
      <c r="E6" s="239"/>
      <c r="F6" s="245"/>
      <c r="G6" s="42">
        <f t="shared" si="0"/>
        <v>0</v>
      </c>
      <c r="H6" s="239">
        <f t="shared" si="1"/>
        <v>0</v>
      </c>
      <c r="I6" s="338"/>
      <c r="J6" s="42">
        <f t="shared" si="2"/>
        <v>0</v>
      </c>
      <c r="K6" s="239"/>
    </row>
    <row r="7" spans="1:11" ht="301.5" customHeight="1">
      <c r="A7" s="250">
        <v>4</v>
      </c>
      <c r="B7" s="251" t="s">
        <v>211</v>
      </c>
      <c r="C7" s="252">
        <v>2000</v>
      </c>
      <c r="D7" s="253" t="s">
        <v>5</v>
      </c>
      <c r="E7" s="42"/>
      <c r="F7" s="52"/>
      <c r="G7" s="42">
        <f t="shared" si="0"/>
        <v>0</v>
      </c>
      <c r="H7" s="42">
        <f t="shared" si="1"/>
        <v>0</v>
      </c>
      <c r="I7" s="338"/>
      <c r="J7" s="42">
        <f t="shared" si="2"/>
        <v>0</v>
      </c>
      <c r="K7" s="42"/>
    </row>
    <row r="8" spans="1:11" ht="301.5" customHeight="1">
      <c r="A8" s="250">
        <v>5</v>
      </c>
      <c r="B8" s="251" t="s">
        <v>212</v>
      </c>
      <c r="C8" s="252">
        <v>50</v>
      </c>
      <c r="D8" s="253" t="s">
        <v>5</v>
      </c>
      <c r="E8" s="42"/>
      <c r="F8" s="52"/>
      <c r="G8" s="42">
        <f t="shared" si="0"/>
        <v>0</v>
      </c>
      <c r="H8" s="42">
        <f t="shared" si="1"/>
        <v>0</v>
      </c>
      <c r="I8" s="338"/>
      <c r="J8" s="42">
        <f t="shared" si="2"/>
        <v>0</v>
      </c>
      <c r="K8" s="42"/>
    </row>
    <row r="9" spans="1:11" ht="409.5" customHeight="1">
      <c r="A9" s="250">
        <v>6</v>
      </c>
      <c r="B9" s="251" t="s">
        <v>213</v>
      </c>
      <c r="C9" s="252">
        <v>300</v>
      </c>
      <c r="D9" s="253" t="s">
        <v>5</v>
      </c>
      <c r="E9" s="42"/>
      <c r="F9" s="52"/>
      <c r="G9" s="42">
        <f t="shared" si="0"/>
        <v>0</v>
      </c>
      <c r="H9" s="42">
        <f t="shared" si="1"/>
        <v>0</v>
      </c>
      <c r="I9" s="338"/>
      <c r="J9" s="42">
        <f t="shared" si="2"/>
        <v>0</v>
      </c>
      <c r="K9" s="42"/>
    </row>
    <row r="10" spans="1:11" s="249" customFormat="1" ht="13.5" customHeight="1" thickBot="1">
      <c r="A10" s="246"/>
      <c r="B10" s="246"/>
      <c r="C10" s="247"/>
      <c r="D10" s="247"/>
      <c r="E10" s="248"/>
      <c r="F10" s="404" t="s">
        <v>11</v>
      </c>
      <c r="G10" s="405"/>
      <c r="H10" s="281">
        <f>SUM(H4:H9)</f>
        <v>0</v>
      </c>
      <c r="I10" s="248"/>
      <c r="J10" s="281">
        <f>SUM(J4:J9)</f>
        <v>0</v>
      </c>
      <c r="K10" s="240"/>
    </row>
    <row r="13" spans="1:10" s="8" customFormat="1" ht="12.75">
      <c r="A13" s="14" t="s">
        <v>10</v>
      </c>
      <c r="E13" s="7"/>
      <c r="F13" s="15"/>
      <c r="G13" s="22"/>
      <c r="H13" s="7"/>
      <c r="I13" s="7"/>
      <c r="J13" s="7"/>
    </row>
    <row r="14" spans="1:10" s="8" customFormat="1" ht="12.75">
      <c r="A14" s="14"/>
      <c r="E14" s="7"/>
      <c r="F14" s="15"/>
      <c r="G14" s="7"/>
      <c r="H14" s="7"/>
      <c r="I14" s="7"/>
      <c r="J14" s="7"/>
    </row>
    <row r="15" spans="1:10" s="8" customFormat="1" ht="14.25" customHeight="1">
      <c r="A15" s="35"/>
      <c r="B15" s="36"/>
      <c r="C15" s="37"/>
      <c r="D15" s="37"/>
      <c r="E15" s="37"/>
      <c r="F15" s="38"/>
      <c r="G15" s="40"/>
      <c r="H15" s="40"/>
      <c r="I15" s="40"/>
      <c r="J15" s="39"/>
    </row>
    <row r="16" spans="1:11" s="14" customFormat="1" ht="19.5" customHeight="1">
      <c r="A16" s="19" t="s">
        <v>157</v>
      </c>
      <c r="B16" s="20"/>
      <c r="C16" s="20"/>
      <c r="D16" s="20"/>
      <c r="E16" s="20"/>
      <c r="F16" s="16"/>
      <c r="I16" s="17"/>
      <c r="J16" s="17"/>
      <c r="K16" s="8"/>
    </row>
    <row r="17" spans="5:11" s="14" customFormat="1" ht="12.75" customHeight="1">
      <c r="E17" s="18"/>
      <c r="F17" s="20"/>
      <c r="G17" s="21"/>
      <c r="H17" s="17"/>
      <c r="I17" s="17"/>
      <c r="J17" s="17"/>
      <c r="K17" s="8"/>
    </row>
    <row r="18" spans="1:11" s="14" customFormat="1" ht="40.5" customHeight="1">
      <c r="A18" s="368" t="s">
        <v>22</v>
      </c>
      <c r="B18" s="369"/>
      <c r="C18" s="369"/>
      <c r="D18" s="369"/>
      <c r="E18" s="369"/>
      <c r="F18" s="369"/>
      <c r="G18" s="369"/>
      <c r="H18" s="369"/>
      <c r="I18" s="369"/>
      <c r="J18" s="369"/>
      <c r="K18" s="8"/>
    </row>
    <row r="19" spans="1:11" s="14" customFormat="1" ht="16.5" customHeight="1">
      <c r="A19" s="33"/>
      <c r="B19" s="34"/>
      <c r="C19" s="34"/>
      <c r="D19" s="34"/>
      <c r="E19" s="34"/>
      <c r="F19" s="34"/>
      <c r="G19" s="34"/>
      <c r="H19" s="34"/>
      <c r="I19" s="34"/>
      <c r="J19" s="34"/>
      <c r="K19" s="8"/>
    </row>
    <row r="20" spans="1:11" s="14" customFormat="1" ht="12.75" customHeight="1">
      <c r="A20" s="23" t="s">
        <v>12</v>
      </c>
      <c r="E20" s="18"/>
      <c r="F20" s="18"/>
      <c r="G20" s="18"/>
      <c r="H20" s="18"/>
      <c r="I20" s="18"/>
      <c r="J20" s="18"/>
      <c r="K20" s="8"/>
    </row>
    <row r="21" spans="1:11" s="14" customFormat="1" ht="12.75" customHeight="1">
      <c r="A21" s="23"/>
      <c r="E21" s="18"/>
      <c r="F21" s="18"/>
      <c r="G21" s="18"/>
      <c r="H21" s="18"/>
      <c r="I21" s="18"/>
      <c r="J21" s="18"/>
      <c r="K21" s="8"/>
    </row>
    <row r="22" spans="5:11" s="14" customFormat="1" ht="12.75" customHeight="1">
      <c r="E22" s="18"/>
      <c r="F22" s="18"/>
      <c r="G22" s="18"/>
      <c r="H22" s="18"/>
      <c r="I22" s="18"/>
      <c r="J22" s="18"/>
      <c r="K22" s="8"/>
    </row>
    <row r="23" spans="5:10" s="8" customFormat="1" ht="12.75">
      <c r="E23" s="7"/>
      <c r="F23" s="18"/>
      <c r="G23" s="18"/>
      <c r="H23" s="18" t="s">
        <v>24</v>
      </c>
      <c r="I23" s="18"/>
      <c r="J23" s="18"/>
    </row>
    <row r="24" spans="5:10" s="8" customFormat="1" ht="12.75">
      <c r="E24" s="7"/>
      <c r="F24" s="7"/>
      <c r="G24" s="7"/>
      <c r="H24" s="24" t="s">
        <v>23</v>
      </c>
      <c r="I24" s="7"/>
      <c r="J24" s="7"/>
    </row>
    <row r="25" spans="5:10" s="8" customFormat="1" ht="12.75">
      <c r="E25" s="7"/>
      <c r="F25" s="7"/>
      <c r="G25" s="7"/>
      <c r="H25" s="7"/>
      <c r="I25" s="7"/>
      <c r="J25" s="7"/>
    </row>
    <row r="26" spans="5:10" s="8" customFormat="1" ht="12.75">
      <c r="E26" s="7"/>
      <c r="F26" s="7"/>
      <c r="G26" s="7"/>
      <c r="H26" s="7"/>
      <c r="I26" s="7"/>
      <c r="J26" s="7"/>
    </row>
    <row r="27" spans="5:10" s="8" customFormat="1" ht="12.75">
      <c r="E27" s="7"/>
      <c r="F27" s="7"/>
      <c r="G27" s="7"/>
      <c r="H27" s="7"/>
      <c r="I27" s="7"/>
      <c r="J27" s="7"/>
    </row>
    <row r="28" spans="5:11" s="8" customFormat="1" ht="12.75">
      <c r="E28" s="7"/>
      <c r="F28" s="7"/>
      <c r="G28" s="7"/>
      <c r="H28" s="7"/>
      <c r="I28" s="7"/>
      <c r="J28" s="7"/>
      <c r="K28" s="14"/>
    </row>
    <row r="29" spans="5:11" s="8" customFormat="1" ht="12.75">
      <c r="E29" s="7"/>
      <c r="F29" s="7"/>
      <c r="G29" s="7"/>
      <c r="H29" s="7"/>
      <c r="I29" s="7"/>
      <c r="J29" s="7"/>
      <c r="K29" s="14"/>
    </row>
  </sheetData>
  <sheetProtection/>
  <mergeCells count="5">
    <mergeCell ref="A1:J1"/>
    <mergeCell ref="A2:B2"/>
    <mergeCell ref="A3:B3"/>
    <mergeCell ref="F10:G10"/>
    <mergeCell ref="A18:J18"/>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36</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24"/>
  <sheetViews>
    <sheetView showGridLines="0" view="pageLayout" zoomScaleNormal="60" workbookViewId="0" topLeftCell="A1">
      <selection activeCell="J37" sqref="J3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313</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153.75" customHeight="1">
      <c r="A4" s="131">
        <v>1</v>
      </c>
      <c r="B4" s="136" t="s">
        <v>214</v>
      </c>
      <c r="C4" s="137">
        <v>100</v>
      </c>
      <c r="D4" s="138" t="s">
        <v>5</v>
      </c>
      <c r="E4" s="42"/>
      <c r="F4" s="52"/>
      <c r="G4" s="42">
        <f>ROUND(F4*(1+(I4/100)),2)</f>
        <v>0</v>
      </c>
      <c r="H4" s="42">
        <f>C4*F4</f>
        <v>0</v>
      </c>
      <c r="I4" s="338"/>
      <c r="J4" s="42">
        <f>H4+H4*I4/100</f>
        <v>0</v>
      </c>
      <c r="K4" s="42"/>
    </row>
    <row r="5" spans="1:11" s="249" customFormat="1" ht="13.5" customHeight="1" thickBot="1">
      <c r="A5" s="246"/>
      <c r="B5" s="246"/>
      <c r="C5" s="247"/>
      <c r="D5" s="247"/>
      <c r="E5" s="248"/>
      <c r="F5" s="404" t="s">
        <v>11</v>
      </c>
      <c r="G5" s="405"/>
      <c r="H5" s="281">
        <f>SUM(H4:H4)</f>
        <v>0</v>
      </c>
      <c r="I5" s="248"/>
      <c r="J5" s="281">
        <f>SUM(J4:J4)</f>
        <v>0</v>
      </c>
      <c r="K5" s="240"/>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8" t="s">
        <v>22</v>
      </c>
      <c r="B13" s="369"/>
      <c r="C13" s="369"/>
      <c r="D13" s="369"/>
      <c r="E13" s="369"/>
      <c r="F13" s="369"/>
      <c r="G13" s="369"/>
      <c r="H13" s="369"/>
      <c r="I13" s="369"/>
      <c r="J13" s="369"/>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1"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37</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27"/>
  <sheetViews>
    <sheetView showGridLines="0" view="pageLayout" zoomScaleNormal="60" workbookViewId="0" topLeftCell="B7">
      <selection activeCell="F4" sqref="F4:F7 I4:I7"/>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331</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399.75" customHeight="1">
      <c r="A4" s="131">
        <v>1</v>
      </c>
      <c r="B4" s="320" t="s">
        <v>314</v>
      </c>
      <c r="C4" s="137">
        <v>5</v>
      </c>
      <c r="D4" s="138" t="s">
        <v>5</v>
      </c>
      <c r="E4" s="42"/>
      <c r="F4" s="52"/>
      <c r="G4" s="42">
        <f>ROUND(F4*(1+(I4/100)),2)</f>
        <v>0</v>
      </c>
      <c r="H4" s="42">
        <f>C4*F4</f>
        <v>0</v>
      </c>
      <c r="I4" s="338"/>
      <c r="J4" s="42">
        <f>H4+H4*I4/100</f>
        <v>0</v>
      </c>
      <c r="K4" s="42"/>
    </row>
    <row r="5" spans="1:11" ht="387" customHeight="1">
      <c r="A5" s="131">
        <v>2</v>
      </c>
      <c r="B5" s="322" t="s">
        <v>315</v>
      </c>
      <c r="C5" s="137">
        <v>3</v>
      </c>
      <c r="D5" s="138" t="s">
        <v>5</v>
      </c>
      <c r="E5" s="42"/>
      <c r="F5" s="52"/>
      <c r="G5" s="42">
        <f>ROUND(F5*(1+(I5/100)),2)</f>
        <v>0</v>
      </c>
      <c r="H5" s="42">
        <f>C5*F5</f>
        <v>0</v>
      </c>
      <c r="I5" s="338"/>
      <c r="J5" s="42">
        <f>H5+H5*I5/100</f>
        <v>0</v>
      </c>
      <c r="K5" s="42"/>
    </row>
    <row r="6" spans="1:11" ht="324" customHeight="1">
      <c r="A6" s="241">
        <v>3</v>
      </c>
      <c r="B6" s="321" t="s">
        <v>316</v>
      </c>
      <c r="C6" s="243">
        <v>10</v>
      </c>
      <c r="D6" s="244" t="s">
        <v>5</v>
      </c>
      <c r="E6" s="239"/>
      <c r="F6" s="245"/>
      <c r="G6" s="42">
        <f>ROUND(F6*(1+(I6/100)),2)</f>
        <v>0</v>
      </c>
      <c r="H6" s="239">
        <f>C6*F6</f>
        <v>0</v>
      </c>
      <c r="I6" s="338"/>
      <c r="J6" s="42">
        <f>H6+H6*I6/100</f>
        <v>0</v>
      </c>
      <c r="K6" s="239"/>
    </row>
    <row r="7" spans="1:11" ht="301.5" customHeight="1">
      <c r="A7" s="250">
        <v>4</v>
      </c>
      <c r="B7" s="323" t="s">
        <v>317</v>
      </c>
      <c r="C7" s="252">
        <v>100</v>
      </c>
      <c r="D7" s="253" t="s">
        <v>5</v>
      </c>
      <c r="E7" s="42"/>
      <c r="F7" s="52"/>
      <c r="G7" s="42">
        <f>ROUND(F7*(1+(I7/100)),2)</f>
        <v>0</v>
      </c>
      <c r="H7" s="42">
        <f>C7*F7</f>
        <v>0</v>
      </c>
      <c r="I7" s="338"/>
      <c r="J7" s="42">
        <f>H7+H7*I7/100</f>
        <v>0</v>
      </c>
      <c r="K7" s="42"/>
    </row>
    <row r="8" spans="1:11" s="249" customFormat="1" ht="13.5" customHeight="1" thickBot="1">
      <c r="A8" s="246"/>
      <c r="B8" s="246"/>
      <c r="C8" s="247"/>
      <c r="D8" s="247"/>
      <c r="E8" s="248"/>
      <c r="F8" s="404" t="s">
        <v>11</v>
      </c>
      <c r="G8" s="405"/>
      <c r="H8" s="281">
        <f>SUM(H4:H7)</f>
        <v>0</v>
      </c>
      <c r="I8" s="248"/>
      <c r="J8" s="281">
        <f>SUM(J4:J7)</f>
        <v>0</v>
      </c>
      <c r="K8" s="240"/>
    </row>
    <row r="11" spans="1:10" s="8" customFormat="1" ht="12.75">
      <c r="A11" s="14" t="s">
        <v>10</v>
      </c>
      <c r="E11" s="7"/>
      <c r="F11" s="15"/>
      <c r="G11" s="22"/>
      <c r="H11" s="7"/>
      <c r="I11" s="7"/>
      <c r="J11" s="7"/>
    </row>
    <row r="12" spans="1:10" s="8" customFormat="1" ht="12.75">
      <c r="A12" s="14"/>
      <c r="E12" s="7"/>
      <c r="F12" s="15"/>
      <c r="G12" s="7"/>
      <c r="H12" s="7"/>
      <c r="I12" s="7"/>
      <c r="J12" s="7"/>
    </row>
    <row r="13" spans="1:10" s="8" customFormat="1" ht="14.25" customHeight="1">
      <c r="A13" s="35"/>
      <c r="B13" s="36"/>
      <c r="C13" s="37"/>
      <c r="D13" s="37"/>
      <c r="E13" s="37"/>
      <c r="F13" s="38"/>
      <c r="G13" s="40"/>
      <c r="H13" s="40"/>
      <c r="I13" s="40"/>
      <c r="J13" s="39"/>
    </row>
    <row r="14" spans="1:11" s="14" customFormat="1" ht="19.5" customHeight="1">
      <c r="A14" s="19" t="s">
        <v>157</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368" t="s">
        <v>22</v>
      </c>
      <c r="B16" s="369"/>
      <c r="C16" s="369"/>
      <c r="D16" s="369"/>
      <c r="E16" s="369"/>
      <c r="F16" s="369"/>
      <c r="G16" s="369"/>
      <c r="H16" s="369"/>
      <c r="I16" s="369"/>
      <c r="J16" s="369"/>
      <c r="K16" s="8"/>
    </row>
    <row r="17" spans="1:11" s="14" customFormat="1" ht="16.5" customHeight="1">
      <c r="A17" s="33"/>
      <c r="B17" s="34"/>
      <c r="C17" s="34"/>
      <c r="D17" s="34"/>
      <c r="E17" s="34"/>
      <c r="F17" s="34"/>
      <c r="G17" s="34"/>
      <c r="H17" s="34"/>
      <c r="I17" s="34"/>
      <c r="J17" s="34"/>
      <c r="K17" s="8"/>
    </row>
    <row r="18" spans="1:11" s="14" customFormat="1" ht="12.75" customHeight="1">
      <c r="A18" s="23" t="s">
        <v>12</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5:10" s="8" customFormat="1" ht="12.75">
      <c r="E21" s="7"/>
      <c r="F21" s="18"/>
      <c r="G21" s="18"/>
      <c r="H21" s="18" t="s">
        <v>24</v>
      </c>
      <c r="I21" s="18"/>
      <c r="J21" s="18"/>
    </row>
    <row r="22" spans="5:10" s="8" customFormat="1" ht="12.75">
      <c r="E22" s="7"/>
      <c r="F22" s="7"/>
      <c r="G22" s="7"/>
      <c r="H22" s="24" t="s">
        <v>23</v>
      </c>
      <c r="I22" s="7"/>
      <c r="J22" s="7"/>
    </row>
    <row r="23" spans="5:10" s="8" customFormat="1" ht="12.75">
      <c r="E23" s="7"/>
      <c r="F23" s="7"/>
      <c r="G23" s="7"/>
      <c r="H23" s="7"/>
      <c r="I23" s="7"/>
      <c r="J23" s="7"/>
    </row>
    <row r="24" spans="5:10" s="8" customFormat="1" ht="12.75">
      <c r="E24" s="7"/>
      <c r="F24" s="7"/>
      <c r="G24" s="7"/>
      <c r="H24" s="7"/>
      <c r="I24" s="7"/>
      <c r="J24" s="7"/>
    </row>
    <row r="25" spans="5:10" s="8" customFormat="1" ht="12.75">
      <c r="E25" s="7"/>
      <c r="F25" s="7"/>
      <c r="G25" s="7"/>
      <c r="H25" s="7"/>
      <c r="I25" s="7"/>
      <c r="J25" s="7"/>
    </row>
    <row r="26" spans="5:11" s="8" customFormat="1" ht="12.75">
      <c r="E26" s="7"/>
      <c r="F26" s="7"/>
      <c r="G26" s="7"/>
      <c r="H26" s="7"/>
      <c r="I26" s="7"/>
      <c r="J26" s="7"/>
      <c r="K26" s="14"/>
    </row>
    <row r="27" spans="5:11" s="8" customFormat="1" ht="12.75">
      <c r="E27" s="7"/>
      <c r="F27" s="7"/>
      <c r="G27" s="7"/>
      <c r="H27" s="7"/>
      <c r="I27" s="7"/>
      <c r="J27" s="7"/>
      <c r="K27" s="14"/>
    </row>
  </sheetData>
  <sheetProtection/>
  <mergeCells count="5">
    <mergeCell ref="A1:J1"/>
    <mergeCell ref="A2:B2"/>
    <mergeCell ref="A3:B3"/>
    <mergeCell ref="F8:G8"/>
    <mergeCell ref="A16:J16"/>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38</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24"/>
  <sheetViews>
    <sheetView showGridLines="0" view="pageLayout" workbookViewId="0" topLeftCell="A1">
      <selection activeCell="B78" sqref="B78"/>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1.875" style="130" customWidth="1"/>
    <col min="8" max="8" width="16.1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319</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153.75" customHeight="1">
      <c r="A4" s="131">
        <v>1</v>
      </c>
      <c r="B4" s="136" t="s">
        <v>318</v>
      </c>
      <c r="C4" s="137">
        <v>50</v>
      </c>
      <c r="D4" s="138" t="s">
        <v>5</v>
      </c>
      <c r="E4" s="42"/>
      <c r="F4" s="52"/>
      <c r="G4" s="42">
        <f>ROUND(F4*(1+(I4/100)),2)</f>
        <v>0</v>
      </c>
      <c r="H4" s="42">
        <f>C4*F4</f>
        <v>0</v>
      </c>
      <c r="I4" s="338"/>
      <c r="J4" s="42">
        <f>H4+H4*I4/100</f>
        <v>0</v>
      </c>
      <c r="K4" s="42"/>
    </row>
    <row r="5" spans="1:11" s="249" customFormat="1" ht="13.5" customHeight="1" thickBot="1">
      <c r="A5" s="246"/>
      <c r="B5" s="246"/>
      <c r="C5" s="247"/>
      <c r="D5" s="247"/>
      <c r="E5" s="248"/>
      <c r="F5" s="404" t="s">
        <v>11</v>
      </c>
      <c r="G5" s="405"/>
      <c r="H5" s="281">
        <f>SUM(H4:H4)</f>
        <v>0</v>
      </c>
      <c r="I5" s="248"/>
      <c r="J5" s="281">
        <f>SUM(J4:J4)</f>
        <v>0</v>
      </c>
      <c r="K5" s="240"/>
    </row>
    <row r="8" spans="1:10" s="8" customFormat="1" ht="12.75">
      <c r="A8" s="14" t="s">
        <v>10</v>
      </c>
      <c r="E8" s="7"/>
      <c r="F8" s="15"/>
      <c r="G8" s="22"/>
      <c r="H8" s="7"/>
      <c r="I8" s="7"/>
      <c r="J8" s="7"/>
    </row>
    <row r="9" spans="1:10" s="8" customFormat="1" ht="12.75">
      <c r="A9" s="14"/>
      <c r="E9" s="7"/>
      <c r="F9" s="15"/>
      <c r="G9" s="7"/>
      <c r="H9" s="7"/>
      <c r="I9" s="7"/>
      <c r="J9" s="7"/>
    </row>
    <row r="10" spans="1:10" s="8" customFormat="1"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8" t="s">
        <v>22</v>
      </c>
      <c r="B13" s="369"/>
      <c r="C13" s="369"/>
      <c r="D13" s="369"/>
      <c r="E13" s="369"/>
      <c r="F13" s="369"/>
      <c r="G13" s="369"/>
      <c r="H13" s="369"/>
      <c r="I13" s="369"/>
      <c r="J13" s="369"/>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5:10" s="8" customFormat="1" ht="12.75">
      <c r="E18" s="7"/>
      <c r="F18" s="18"/>
      <c r="G18" s="18"/>
      <c r="H18" s="18" t="s">
        <v>24</v>
      </c>
      <c r="I18" s="18"/>
      <c r="J18" s="18"/>
    </row>
    <row r="19" spans="5:10" s="8" customFormat="1" ht="12.75">
      <c r="E19" s="7"/>
      <c r="F19" s="7"/>
      <c r="G19" s="7"/>
      <c r="H19" s="24" t="s">
        <v>23</v>
      </c>
      <c r="I19" s="7"/>
      <c r="J19" s="7"/>
    </row>
    <row r="20" spans="5:10" s="8" customFormat="1" ht="12.75">
      <c r="E20" s="7"/>
      <c r="F20" s="7"/>
      <c r="G20" s="7"/>
      <c r="H20" s="7"/>
      <c r="I20" s="7"/>
      <c r="J20" s="7"/>
    </row>
    <row r="21" spans="5:10" s="8" customFormat="1" ht="12.75">
      <c r="E21" s="7"/>
      <c r="F21" s="7"/>
      <c r="G21" s="7"/>
      <c r="H21" s="7"/>
      <c r="I21" s="7"/>
      <c r="J21" s="7"/>
    </row>
    <row r="22" spans="5:10" s="8" customFormat="1" ht="12.75">
      <c r="E22" s="7"/>
      <c r="F22" s="7"/>
      <c r="G22" s="7"/>
      <c r="H22" s="7"/>
      <c r="I22" s="7"/>
      <c r="J22" s="7"/>
    </row>
    <row r="23" spans="5:11" s="8" customFormat="1" ht="12.75">
      <c r="E23" s="7"/>
      <c r="F23" s="7"/>
      <c r="G23" s="7"/>
      <c r="H23" s="7"/>
      <c r="I23" s="7"/>
      <c r="J23" s="7"/>
      <c r="K23" s="14"/>
    </row>
    <row r="24" spans="5:11" s="8" customFormat="1" ht="12.75">
      <c r="E24" s="7"/>
      <c r="F24" s="7"/>
      <c r="G24" s="7"/>
      <c r="H24" s="7"/>
      <c r="I24" s="7"/>
      <c r="J24" s="7"/>
      <c r="K24" s="14"/>
    </row>
  </sheetData>
  <sheetProtection/>
  <mergeCells count="5">
    <mergeCell ref="A1:J1"/>
    <mergeCell ref="A2:B2"/>
    <mergeCell ref="A3:B3"/>
    <mergeCell ref="F5:G5"/>
    <mergeCell ref="A13:J13"/>
  </mergeCells>
  <printOptions/>
  <pageMargins left="0.2800000011920929" right="0.25999999046325684" top="1" bottom="0.5099999904632568" header="0.33000001311302185" footer="0.22999998927116394"/>
  <pageSetup fitToHeight="0" fitToWidth="1" horizontalDpi="600" verticalDpi="600" orientation="landscape" scale="67" r:id="rId1"/>
  <headerFooter alignWithMargins="0">
    <oddHeader>&amp;L&amp;K000000Nr sprawy ZP/32/2020&amp;C&amp;K000000Zestawienie asortymentowo-ilościowo-cenowe
&amp;R&amp;K000000Załącznik nr 2 SIWZ</oddHeader>
    <oddFooter>&amp;C&amp;K000000Strona &amp;P z &amp;N&amp;R&amp;K000000Pakiet Nr 39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view="pageLayout" zoomScaleNormal="70" workbookViewId="0" topLeftCell="A1">
      <selection activeCell="G19" sqref="G19"/>
    </sheetView>
  </sheetViews>
  <sheetFormatPr defaultColWidth="11.375" defaultRowHeight="12.75"/>
  <cols>
    <col min="1" max="1" width="8.25390625" style="84" customWidth="1"/>
    <col min="2" max="2" width="31.7539062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3" t="s">
        <v>176</v>
      </c>
      <c r="B1" s="363"/>
      <c r="C1" s="363"/>
      <c r="D1" s="363"/>
      <c r="E1" s="363"/>
      <c r="F1" s="363"/>
      <c r="G1" s="363"/>
      <c r="H1" s="363"/>
      <c r="I1" s="363"/>
      <c r="J1" s="363"/>
    </row>
    <row r="2" spans="1:12" s="105" customFormat="1" ht="63" customHeight="1">
      <c r="A2" s="370" t="s">
        <v>0</v>
      </c>
      <c r="B2" s="370"/>
      <c r="C2" s="127" t="s">
        <v>6</v>
      </c>
      <c r="D2" s="127" t="s">
        <v>1</v>
      </c>
      <c r="E2" s="128" t="s">
        <v>7</v>
      </c>
      <c r="F2" s="127" t="s">
        <v>2</v>
      </c>
      <c r="G2" s="127" t="s">
        <v>8</v>
      </c>
      <c r="H2" s="127" t="s">
        <v>3</v>
      </c>
      <c r="I2" s="127" t="s">
        <v>9</v>
      </c>
      <c r="J2" s="127" t="s">
        <v>4</v>
      </c>
      <c r="K2" s="151" t="s">
        <v>26</v>
      </c>
      <c r="L2" s="127" t="s">
        <v>25</v>
      </c>
    </row>
    <row r="3" spans="1:12" s="25" customFormat="1" ht="13.5" customHeight="1">
      <c r="A3" s="371" t="s">
        <v>13</v>
      </c>
      <c r="B3" s="372"/>
      <c r="C3" s="152" t="s">
        <v>14</v>
      </c>
      <c r="D3" s="153" t="s">
        <v>15</v>
      </c>
      <c r="E3" s="119" t="s">
        <v>16</v>
      </c>
      <c r="F3" s="119" t="s">
        <v>17</v>
      </c>
      <c r="G3" s="154" t="s">
        <v>18</v>
      </c>
      <c r="H3" s="155" t="s">
        <v>19</v>
      </c>
      <c r="I3" s="156" t="s">
        <v>20</v>
      </c>
      <c r="J3" s="157" t="s">
        <v>21</v>
      </c>
      <c r="K3" s="117">
        <v>10</v>
      </c>
      <c r="L3" s="118">
        <v>11</v>
      </c>
    </row>
    <row r="4" spans="1:12" s="2" customFormat="1" ht="25.5">
      <c r="A4" s="62">
        <v>1</v>
      </c>
      <c r="B4" s="163" t="s">
        <v>133</v>
      </c>
      <c r="C4" s="164">
        <v>800</v>
      </c>
      <c r="D4" s="110" t="s">
        <v>5</v>
      </c>
      <c r="E4" s="109"/>
      <c r="F4" s="160"/>
      <c r="G4" s="108">
        <f>ROUND(F4*(1+(I4/100)),2)</f>
        <v>0</v>
      </c>
      <c r="H4" s="107">
        <f>C4*F4</f>
        <v>0</v>
      </c>
      <c r="I4" s="146"/>
      <c r="K4" s="106"/>
      <c r="L4" s="161" t="s">
        <v>159</v>
      </c>
    </row>
    <row r="5" spans="1:12" ht="38.25">
      <c r="A5" s="62">
        <v>2</v>
      </c>
      <c r="B5" s="163" t="s">
        <v>134</v>
      </c>
      <c r="C5" s="164">
        <v>6</v>
      </c>
      <c r="D5" s="110" t="s">
        <v>85</v>
      </c>
      <c r="E5" s="109"/>
      <c r="F5" s="160"/>
      <c r="G5" s="108">
        <f aca="true" t="shared" si="0" ref="G5:G20">ROUND(F5*(1+(I5/100)),2)</f>
        <v>0</v>
      </c>
      <c r="H5" s="107">
        <f aca="true" t="shared" si="1" ref="H5:H20">C5*F5</f>
        <v>0</v>
      </c>
      <c r="I5" s="146"/>
      <c r="J5" s="107">
        <f>H4+H4*I4/100</f>
        <v>0</v>
      </c>
      <c r="K5" s="106"/>
      <c r="L5" s="161">
        <v>100</v>
      </c>
    </row>
    <row r="6" spans="1:12" ht="38.25">
      <c r="A6" s="62">
        <v>3</v>
      </c>
      <c r="B6" s="163" t="s">
        <v>218</v>
      </c>
      <c r="C6" s="164">
        <v>600</v>
      </c>
      <c r="D6" s="110" t="s">
        <v>5</v>
      </c>
      <c r="E6" s="109"/>
      <c r="F6" s="160"/>
      <c r="G6" s="108">
        <f t="shared" si="0"/>
        <v>0</v>
      </c>
      <c r="H6" s="107">
        <f t="shared" si="1"/>
        <v>0</v>
      </c>
      <c r="I6" s="261"/>
      <c r="J6" s="107">
        <f>H5+H5*I5/100</f>
        <v>0</v>
      </c>
      <c r="K6" s="106"/>
      <c r="L6" s="161"/>
    </row>
    <row r="7" spans="1:12" ht="135.75" customHeight="1">
      <c r="A7" s="62">
        <v>4</v>
      </c>
      <c r="B7" s="163" t="s">
        <v>135</v>
      </c>
      <c r="C7" s="164">
        <v>1800</v>
      </c>
      <c r="D7" s="110" t="s">
        <v>5</v>
      </c>
      <c r="E7" s="109"/>
      <c r="F7" s="160"/>
      <c r="G7" s="108">
        <f t="shared" si="0"/>
        <v>0</v>
      </c>
      <c r="H7" s="107">
        <f t="shared" si="1"/>
        <v>0</v>
      </c>
      <c r="I7" s="146"/>
      <c r="J7" s="107">
        <f>H6+H6*I6/100</f>
        <v>0</v>
      </c>
      <c r="K7" s="106"/>
      <c r="L7" s="161" t="s">
        <v>159</v>
      </c>
    </row>
    <row r="8" spans="1:12" ht="190.5" customHeight="1">
      <c r="A8" s="62">
        <v>5</v>
      </c>
      <c r="B8" s="163" t="s">
        <v>136</v>
      </c>
      <c r="C8" s="164">
        <v>3000</v>
      </c>
      <c r="D8" s="110" t="s">
        <v>5</v>
      </c>
      <c r="E8" s="109"/>
      <c r="F8" s="160"/>
      <c r="G8" s="108">
        <f t="shared" si="0"/>
        <v>0</v>
      </c>
      <c r="H8" s="107">
        <f t="shared" si="1"/>
        <v>0</v>
      </c>
      <c r="I8" s="146"/>
      <c r="J8" s="107">
        <f>H7+H7*I7/100</f>
        <v>0</v>
      </c>
      <c r="K8" s="106"/>
      <c r="L8" s="161" t="s">
        <v>159</v>
      </c>
    </row>
    <row r="9" spans="1:12" s="86" customFormat="1" ht="201.75" customHeight="1">
      <c r="A9" s="62">
        <v>6</v>
      </c>
      <c r="B9" s="163" t="s">
        <v>219</v>
      </c>
      <c r="C9" s="164">
        <v>300</v>
      </c>
      <c r="D9" s="110" t="s">
        <v>5</v>
      </c>
      <c r="E9" s="109"/>
      <c r="F9" s="160"/>
      <c r="G9" s="108">
        <f t="shared" si="0"/>
        <v>0</v>
      </c>
      <c r="H9" s="107">
        <f t="shared" si="1"/>
        <v>0</v>
      </c>
      <c r="I9" s="146"/>
      <c r="J9" s="107"/>
      <c r="K9" s="106"/>
      <c r="L9" s="161" t="s">
        <v>159</v>
      </c>
    </row>
    <row r="10" spans="1:12" s="86" customFormat="1" ht="189" customHeight="1">
      <c r="A10" s="62">
        <v>7</v>
      </c>
      <c r="B10" s="165" t="s">
        <v>220</v>
      </c>
      <c r="C10" s="164">
        <v>100</v>
      </c>
      <c r="D10" s="110" t="s">
        <v>5</v>
      </c>
      <c r="E10" s="109"/>
      <c r="F10" s="160"/>
      <c r="G10" s="108">
        <f t="shared" si="0"/>
        <v>0</v>
      </c>
      <c r="H10" s="107">
        <f t="shared" si="1"/>
        <v>0</v>
      </c>
      <c r="I10" s="146"/>
      <c r="J10" s="107">
        <f aca="true" t="shared" si="2" ref="J10:J15">H9+H9*I9/100</f>
        <v>0</v>
      </c>
      <c r="K10" s="106"/>
      <c r="L10" s="161" t="s">
        <v>159</v>
      </c>
    </row>
    <row r="11" spans="1:12" s="86" customFormat="1" ht="149.25" customHeight="1">
      <c r="A11" s="62">
        <v>8</v>
      </c>
      <c r="B11" s="163" t="s">
        <v>221</v>
      </c>
      <c r="C11" s="164">
        <v>50</v>
      </c>
      <c r="D11" s="110" t="s">
        <v>5</v>
      </c>
      <c r="E11" s="109"/>
      <c r="F11" s="160"/>
      <c r="G11" s="108">
        <f t="shared" si="0"/>
        <v>0</v>
      </c>
      <c r="H11" s="107">
        <f t="shared" si="1"/>
        <v>0</v>
      </c>
      <c r="I11" s="146"/>
      <c r="J11" s="107">
        <f t="shared" si="2"/>
        <v>0</v>
      </c>
      <c r="K11" s="106"/>
      <c r="L11" s="161" t="s">
        <v>159</v>
      </c>
    </row>
    <row r="12" spans="1:12" s="86" customFormat="1" ht="48.75" customHeight="1">
      <c r="A12" s="62">
        <v>9</v>
      </c>
      <c r="B12" s="163" t="s">
        <v>137</v>
      </c>
      <c r="C12" s="164">
        <v>100</v>
      </c>
      <c r="D12" s="110" t="s">
        <v>5</v>
      </c>
      <c r="E12" s="109"/>
      <c r="F12" s="160"/>
      <c r="G12" s="108">
        <f t="shared" si="0"/>
        <v>0</v>
      </c>
      <c r="H12" s="107">
        <f t="shared" si="1"/>
        <v>0</v>
      </c>
      <c r="I12" s="146"/>
      <c r="J12" s="107">
        <f t="shared" si="2"/>
        <v>0</v>
      </c>
      <c r="K12" s="106"/>
      <c r="L12" s="161" t="s">
        <v>159</v>
      </c>
    </row>
    <row r="13" spans="1:12" s="86" customFormat="1" ht="204" customHeight="1">
      <c r="A13" s="62">
        <v>10</v>
      </c>
      <c r="B13" s="163" t="s">
        <v>222</v>
      </c>
      <c r="C13" s="164">
        <v>2500</v>
      </c>
      <c r="D13" s="110" t="s">
        <v>5</v>
      </c>
      <c r="E13" s="109"/>
      <c r="F13" s="160"/>
      <c r="G13" s="108">
        <f t="shared" si="0"/>
        <v>0</v>
      </c>
      <c r="H13" s="107">
        <f t="shared" si="1"/>
        <v>0</v>
      </c>
      <c r="I13" s="146"/>
      <c r="J13" s="107">
        <f t="shared" si="2"/>
        <v>0</v>
      </c>
      <c r="K13" s="106"/>
      <c r="L13" s="161" t="s">
        <v>159</v>
      </c>
    </row>
    <row r="14" spans="1:12" ht="167.25">
      <c r="A14" s="44">
        <v>11</v>
      </c>
      <c r="B14" s="175" t="s">
        <v>170</v>
      </c>
      <c r="C14" s="164">
        <v>50</v>
      </c>
      <c r="D14" s="110" t="s">
        <v>5</v>
      </c>
      <c r="E14" s="109"/>
      <c r="F14" s="160"/>
      <c r="G14" s="108">
        <f t="shared" si="0"/>
        <v>0</v>
      </c>
      <c r="H14" s="107">
        <f t="shared" si="1"/>
        <v>0</v>
      </c>
      <c r="I14" s="348"/>
      <c r="J14" s="107">
        <f t="shared" si="2"/>
        <v>0</v>
      </c>
      <c r="K14" s="106"/>
      <c r="L14" s="265"/>
    </row>
    <row r="15" spans="1:12" ht="38.25">
      <c r="A15" s="180">
        <v>12</v>
      </c>
      <c r="B15" s="179" t="s">
        <v>139</v>
      </c>
      <c r="C15" s="178">
        <v>30</v>
      </c>
      <c r="D15" s="110" t="s">
        <v>5</v>
      </c>
      <c r="E15" s="109"/>
      <c r="F15" s="160"/>
      <c r="G15" s="108">
        <f t="shared" si="0"/>
        <v>0</v>
      </c>
      <c r="H15" s="107">
        <f t="shared" si="1"/>
        <v>0</v>
      </c>
      <c r="I15" s="146"/>
      <c r="J15" s="107">
        <f t="shared" si="2"/>
        <v>0</v>
      </c>
      <c r="K15" s="106"/>
      <c r="L15" s="161" t="s">
        <v>159</v>
      </c>
    </row>
    <row r="16" spans="1:12" ht="12.75">
      <c r="A16" s="371" t="s">
        <v>13</v>
      </c>
      <c r="B16" s="372"/>
      <c r="C16" s="177" t="s">
        <v>14</v>
      </c>
      <c r="D16" s="153" t="s">
        <v>15</v>
      </c>
      <c r="E16" s="119" t="s">
        <v>16</v>
      </c>
      <c r="F16" s="119" t="s">
        <v>17</v>
      </c>
      <c r="G16" s="108"/>
      <c r="H16" s="107"/>
      <c r="I16" s="156" t="s">
        <v>20</v>
      </c>
      <c r="J16" s="107"/>
      <c r="K16" s="117"/>
      <c r="L16" s="118">
        <v>11</v>
      </c>
    </row>
    <row r="17" spans="1:12" ht="79.5" customHeight="1">
      <c r="A17" s="176" t="s">
        <v>13</v>
      </c>
      <c r="B17" s="175" t="s">
        <v>332</v>
      </c>
      <c r="C17" s="45">
        <v>12</v>
      </c>
      <c r="D17" s="110" t="s">
        <v>152</v>
      </c>
      <c r="E17" s="109"/>
      <c r="F17" s="174"/>
      <c r="G17" s="108">
        <f t="shared" si="0"/>
        <v>0</v>
      </c>
      <c r="H17" s="107">
        <f t="shared" si="1"/>
        <v>0</v>
      </c>
      <c r="I17" s="146"/>
      <c r="J17" s="107">
        <f>H16+H16*I16/100</f>
        <v>0</v>
      </c>
      <c r="K17" s="107"/>
      <c r="L17" s="106" t="s">
        <v>151</v>
      </c>
    </row>
    <row r="18" spans="1:12" ht="81" customHeight="1">
      <c r="A18" s="176" t="s">
        <v>14</v>
      </c>
      <c r="B18" s="175" t="s">
        <v>332</v>
      </c>
      <c r="C18" s="45">
        <v>12</v>
      </c>
      <c r="D18" s="110" t="s">
        <v>152</v>
      </c>
      <c r="E18" s="109"/>
      <c r="F18" s="174"/>
      <c r="G18" s="108">
        <f t="shared" si="0"/>
        <v>0</v>
      </c>
      <c r="H18" s="107">
        <f t="shared" si="1"/>
        <v>0</v>
      </c>
      <c r="I18" s="261"/>
      <c r="J18" s="107">
        <f>H17+H17*I17/100</f>
        <v>0</v>
      </c>
      <c r="K18" s="107"/>
      <c r="L18" s="106" t="s">
        <v>151</v>
      </c>
    </row>
    <row r="19" spans="1:12" ht="81" customHeight="1">
      <c r="A19" s="176" t="s">
        <v>15</v>
      </c>
      <c r="B19" s="175" t="s">
        <v>332</v>
      </c>
      <c r="C19" s="45">
        <v>12</v>
      </c>
      <c r="D19" s="110" t="s">
        <v>152</v>
      </c>
      <c r="E19" s="109"/>
      <c r="F19" s="174"/>
      <c r="G19" s="108">
        <f t="shared" si="0"/>
        <v>0</v>
      </c>
      <c r="H19" s="107">
        <f t="shared" si="1"/>
        <v>0</v>
      </c>
      <c r="I19" s="261"/>
      <c r="J19" s="107">
        <f>H18+H18*I18/100</f>
        <v>0</v>
      </c>
      <c r="K19" s="107"/>
      <c r="L19" s="106" t="s">
        <v>151</v>
      </c>
    </row>
    <row r="20" spans="1:12" ht="81" customHeight="1">
      <c r="A20" s="176" t="s">
        <v>16</v>
      </c>
      <c r="B20" s="175" t="s">
        <v>332</v>
      </c>
      <c r="C20" s="45">
        <v>12</v>
      </c>
      <c r="D20" s="110" t="s">
        <v>152</v>
      </c>
      <c r="E20" s="109"/>
      <c r="F20" s="174"/>
      <c r="G20" s="108">
        <f t="shared" si="0"/>
        <v>0</v>
      </c>
      <c r="H20" s="107">
        <f t="shared" si="1"/>
        <v>0</v>
      </c>
      <c r="I20" s="146"/>
      <c r="J20" s="107">
        <f>H19+H19*I19/100</f>
        <v>0</v>
      </c>
      <c r="K20" s="107"/>
      <c r="L20" s="106" t="s">
        <v>151</v>
      </c>
    </row>
    <row r="21" spans="1:11" ht="12.75">
      <c r="A21" s="103"/>
      <c r="B21" s="103"/>
      <c r="C21" s="166"/>
      <c r="D21" s="167"/>
      <c r="E21" s="5"/>
      <c r="F21" s="374" t="s">
        <v>11</v>
      </c>
      <c r="G21" s="374"/>
      <c r="H21" s="104">
        <f>SUM(H4:H15,H17:H20)</f>
        <v>0</v>
      </c>
      <c r="I21" s="5"/>
      <c r="J21" s="339">
        <f>SUM(J5:J15,J17:J20)</f>
        <v>0</v>
      </c>
      <c r="K21" s="99"/>
    </row>
    <row r="22" spans="1:7" ht="12.75">
      <c r="A22" s="86" t="s">
        <v>10</v>
      </c>
      <c r="F22" s="96"/>
      <c r="G22" s="97"/>
    </row>
    <row r="23" spans="1:7" ht="12.75">
      <c r="A23" s="86"/>
      <c r="F23" s="96"/>
      <c r="G23" s="97"/>
    </row>
    <row r="24" spans="1:7" ht="25.5">
      <c r="A24" s="271" t="s">
        <v>150</v>
      </c>
      <c r="B24" s="173" t="s">
        <v>149</v>
      </c>
      <c r="C24" s="271" t="s">
        <v>148</v>
      </c>
      <c r="D24" s="376" t="s">
        <v>147</v>
      </c>
      <c r="E24" s="376"/>
      <c r="F24" s="376"/>
      <c r="G24" s="97"/>
    </row>
    <row r="25" spans="1:7" ht="12.75">
      <c r="A25" s="297">
        <v>1</v>
      </c>
      <c r="B25" s="294" t="s">
        <v>126</v>
      </c>
      <c r="C25" s="299" t="s">
        <v>145</v>
      </c>
      <c r="D25" s="375"/>
      <c r="E25" s="375"/>
      <c r="F25" s="375"/>
      <c r="G25" s="97"/>
    </row>
    <row r="26" spans="1:7" ht="12.75">
      <c r="A26" s="297">
        <v>2</v>
      </c>
      <c r="B26" s="294" t="s">
        <v>146</v>
      </c>
      <c r="C26" s="299" t="s">
        <v>145</v>
      </c>
      <c r="D26" s="375"/>
      <c r="E26" s="375"/>
      <c r="F26" s="375"/>
      <c r="G26" s="97"/>
    </row>
    <row r="27" spans="1:7" ht="12.75">
      <c r="A27" s="297">
        <v>3</v>
      </c>
      <c r="B27" s="294" t="s">
        <v>144</v>
      </c>
      <c r="C27" s="299" t="s">
        <v>140</v>
      </c>
      <c r="D27" s="375"/>
      <c r="E27" s="375"/>
      <c r="F27" s="375"/>
      <c r="G27" s="97"/>
    </row>
    <row r="28" spans="1:7" ht="22.5">
      <c r="A28" s="297">
        <v>4</v>
      </c>
      <c r="B28" s="295" t="s">
        <v>223</v>
      </c>
      <c r="C28" s="299" t="s">
        <v>140</v>
      </c>
      <c r="D28" s="375"/>
      <c r="E28" s="375"/>
      <c r="F28" s="375"/>
      <c r="G28" s="97"/>
    </row>
    <row r="29" spans="1:7" ht="22.5">
      <c r="A29" s="297">
        <v>5</v>
      </c>
      <c r="B29" s="295" t="s">
        <v>224</v>
      </c>
      <c r="C29" s="299" t="s">
        <v>140</v>
      </c>
      <c r="D29" s="375"/>
      <c r="E29" s="375"/>
      <c r="F29" s="375"/>
      <c r="G29" s="97"/>
    </row>
    <row r="30" spans="1:7" ht="12.75">
      <c r="A30" s="297">
        <v>6</v>
      </c>
      <c r="B30" s="295" t="s">
        <v>225</v>
      </c>
      <c r="C30" s="299" t="s">
        <v>140</v>
      </c>
      <c r="D30" s="375"/>
      <c r="E30" s="375"/>
      <c r="F30" s="375"/>
      <c r="G30" s="97"/>
    </row>
    <row r="31" spans="1:7" ht="45">
      <c r="A31" s="297">
        <v>7</v>
      </c>
      <c r="B31" s="295" t="s">
        <v>226</v>
      </c>
      <c r="C31" s="299" t="s">
        <v>140</v>
      </c>
      <c r="D31" s="375"/>
      <c r="E31" s="375"/>
      <c r="F31" s="375"/>
      <c r="G31" s="97"/>
    </row>
    <row r="32" spans="1:7" ht="39" customHeight="1">
      <c r="A32" s="297">
        <v>8</v>
      </c>
      <c r="B32" s="295" t="s">
        <v>227</v>
      </c>
      <c r="C32" s="299" t="s">
        <v>140</v>
      </c>
      <c r="D32" s="375"/>
      <c r="E32" s="375"/>
      <c r="F32" s="375"/>
      <c r="G32" s="97"/>
    </row>
    <row r="33" spans="1:7" ht="33.75">
      <c r="A33" s="297">
        <v>9</v>
      </c>
      <c r="B33" s="295" t="s">
        <v>228</v>
      </c>
      <c r="C33" s="299" t="s">
        <v>140</v>
      </c>
      <c r="D33" s="375"/>
      <c r="E33" s="375"/>
      <c r="F33" s="375"/>
      <c r="G33" s="97"/>
    </row>
    <row r="34" spans="1:7" ht="33.75">
      <c r="A34" s="297">
        <v>10</v>
      </c>
      <c r="B34" s="295" t="s">
        <v>229</v>
      </c>
      <c r="C34" s="299" t="s">
        <v>140</v>
      </c>
      <c r="D34" s="375"/>
      <c r="E34" s="375"/>
      <c r="F34" s="375"/>
      <c r="G34" s="97"/>
    </row>
    <row r="35" spans="1:6" ht="33.75">
      <c r="A35" s="297">
        <v>11</v>
      </c>
      <c r="B35" s="295" t="s">
        <v>230</v>
      </c>
      <c r="C35" s="299" t="s">
        <v>140</v>
      </c>
      <c r="D35" s="375"/>
      <c r="E35" s="375"/>
      <c r="F35" s="375"/>
    </row>
    <row r="36" spans="1:6" ht="33.75">
      <c r="A36" s="297">
        <v>12</v>
      </c>
      <c r="B36" s="295" t="s">
        <v>231</v>
      </c>
      <c r="C36" s="299" t="s">
        <v>140</v>
      </c>
      <c r="D36" s="375"/>
      <c r="E36" s="375"/>
      <c r="F36" s="375"/>
    </row>
    <row r="37" spans="1:6" ht="45">
      <c r="A37" s="297">
        <v>13</v>
      </c>
      <c r="B37" s="295" t="s">
        <v>232</v>
      </c>
      <c r="C37" s="299" t="s">
        <v>140</v>
      </c>
      <c r="D37" s="375"/>
      <c r="E37" s="375"/>
      <c r="F37" s="375"/>
    </row>
    <row r="38" spans="1:6" ht="33.75">
      <c r="A38" s="297">
        <v>14</v>
      </c>
      <c r="B38" s="295" t="s">
        <v>233</v>
      </c>
      <c r="C38" s="299" t="s">
        <v>140</v>
      </c>
      <c r="D38" s="375"/>
      <c r="E38" s="375"/>
      <c r="F38" s="375"/>
    </row>
    <row r="39" spans="1:6" ht="45">
      <c r="A39" s="297">
        <v>15</v>
      </c>
      <c r="B39" s="295" t="s">
        <v>141</v>
      </c>
      <c r="C39" s="299" t="s">
        <v>140</v>
      </c>
      <c r="D39" s="375"/>
      <c r="E39" s="375"/>
      <c r="F39" s="375"/>
    </row>
    <row r="40" spans="1:6" ht="22.5">
      <c r="A40" s="297">
        <v>16</v>
      </c>
      <c r="B40" s="295" t="s">
        <v>234</v>
      </c>
      <c r="C40" s="299" t="s">
        <v>140</v>
      </c>
      <c r="D40" s="375"/>
      <c r="E40" s="375"/>
      <c r="F40" s="375"/>
    </row>
    <row r="41" spans="1:6" ht="22.5">
      <c r="A41" s="297">
        <v>17</v>
      </c>
      <c r="B41" s="295" t="s">
        <v>235</v>
      </c>
      <c r="C41" s="299" t="s">
        <v>140</v>
      </c>
      <c r="D41" s="375"/>
      <c r="E41" s="375"/>
      <c r="F41" s="375"/>
    </row>
    <row r="42" spans="1:6" ht="22.5">
      <c r="A42" s="297">
        <v>18</v>
      </c>
      <c r="B42" s="295" t="s">
        <v>236</v>
      </c>
      <c r="C42" s="299" t="s">
        <v>140</v>
      </c>
      <c r="D42" s="375"/>
      <c r="E42" s="375"/>
      <c r="F42" s="375"/>
    </row>
    <row r="43" spans="1:6" ht="45">
      <c r="A43" s="297">
        <v>19</v>
      </c>
      <c r="B43" s="295" t="s">
        <v>143</v>
      </c>
      <c r="C43" s="299" t="s">
        <v>140</v>
      </c>
      <c r="D43" s="375"/>
      <c r="E43" s="375"/>
      <c r="F43" s="375"/>
    </row>
    <row r="44" spans="1:6" ht="22.5">
      <c r="A44" s="297">
        <v>20</v>
      </c>
      <c r="B44" s="295" t="s">
        <v>142</v>
      </c>
      <c r="C44" s="299" t="s">
        <v>140</v>
      </c>
      <c r="D44" s="375"/>
      <c r="E44" s="375"/>
      <c r="F44" s="375"/>
    </row>
    <row r="45" spans="1:6" ht="22.5">
      <c r="A45" s="297">
        <v>21</v>
      </c>
      <c r="B45" s="295" t="s">
        <v>237</v>
      </c>
      <c r="C45" s="299" t="s">
        <v>140</v>
      </c>
      <c r="D45" s="375"/>
      <c r="E45" s="375"/>
      <c r="F45" s="375"/>
    </row>
    <row r="46" spans="1:6" ht="12.75">
      <c r="A46" s="297">
        <v>22</v>
      </c>
      <c r="B46" s="295" t="s">
        <v>238</v>
      </c>
      <c r="C46" s="299" t="s">
        <v>140</v>
      </c>
      <c r="D46" s="375"/>
      <c r="E46" s="375"/>
      <c r="F46" s="375"/>
    </row>
    <row r="47" spans="1:6" ht="12.75">
      <c r="A47" s="297">
        <v>23</v>
      </c>
      <c r="B47" s="295" t="s">
        <v>239</v>
      </c>
      <c r="C47" s="299" t="s">
        <v>140</v>
      </c>
      <c r="D47" s="375"/>
      <c r="E47" s="375"/>
      <c r="F47" s="375"/>
    </row>
    <row r="48" spans="1:6" ht="12.75">
      <c r="A48" s="297">
        <v>24</v>
      </c>
      <c r="B48" s="295" t="s">
        <v>240</v>
      </c>
      <c r="C48" s="299" t="s">
        <v>140</v>
      </c>
      <c r="D48" s="375"/>
      <c r="E48" s="375"/>
      <c r="F48" s="375"/>
    </row>
    <row r="49" spans="1:6" ht="33.75">
      <c r="A49" s="297">
        <v>25</v>
      </c>
      <c r="B49" s="295" t="s">
        <v>241</v>
      </c>
      <c r="C49" s="299" t="s">
        <v>140</v>
      </c>
      <c r="D49" s="375"/>
      <c r="E49" s="375"/>
      <c r="F49" s="375"/>
    </row>
    <row r="50" spans="1:6" ht="22.5">
      <c r="A50" s="297">
        <v>26</v>
      </c>
      <c r="B50" s="295" t="s">
        <v>242</v>
      </c>
      <c r="C50" s="299" t="s">
        <v>140</v>
      </c>
      <c r="D50" s="375"/>
      <c r="E50" s="375"/>
      <c r="F50" s="375"/>
    </row>
    <row r="51" spans="1:6" ht="12.75">
      <c r="A51" s="297">
        <v>27</v>
      </c>
      <c r="B51" s="295" t="s">
        <v>243</v>
      </c>
      <c r="C51" s="299" t="s">
        <v>140</v>
      </c>
      <c r="D51" s="375"/>
      <c r="E51" s="375"/>
      <c r="F51" s="375"/>
    </row>
    <row r="52" spans="1:7" ht="22.5">
      <c r="A52" s="297">
        <v>28</v>
      </c>
      <c r="B52" s="295" t="s">
        <v>244</v>
      </c>
      <c r="C52" s="299" t="s">
        <v>140</v>
      </c>
      <c r="D52" s="375"/>
      <c r="E52" s="375"/>
      <c r="F52" s="375"/>
      <c r="G52" s="97"/>
    </row>
    <row r="53" spans="1:7" ht="12.75">
      <c r="A53" s="297">
        <v>29</v>
      </c>
      <c r="B53" s="295" t="s">
        <v>245</v>
      </c>
      <c r="C53" s="299" t="s">
        <v>140</v>
      </c>
      <c r="D53" s="375"/>
      <c r="E53" s="375"/>
      <c r="F53" s="375"/>
      <c r="G53" s="97"/>
    </row>
    <row r="54" spans="1:7" ht="12.75">
      <c r="A54" s="297">
        <v>30</v>
      </c>
      <c r="B54" s="295" t="s">
        <v>246</v>
      </c>
      <c r="C54" s="299" t="s">
        <v>140</v>
      </c>
      <c r="D54" s="375"/>
      <c r="E54" s="375"/>
      <c r="F54" s="375"/>
      <c r="G54" s="97"/>
    </row>
    <row r="55" spans="1:7" ht="22.5">
      <c r="A55" s="297">
        <v>31</v>
      </c>
      <c r="B55" s="295" t="s">
        <v>247</v>
      </c>
      <c r="C55" s="299" t="s">
        <v>140</v>
      </c>
      <c r="D55" s="375"/>
      <c r="E55" s="375"/>
      <c r="F55" s="375"/>
      <c r="G55" s="97"/>
    </row>
    <row r="56" spans="1:7" ht="33.75">
      <c r="A56" s="297">
        <v>32</v>
      </c>
      <c r="B56" s="295" t="s">
        <v>248</v>
      </c>
      <c r="C56" s="299" t="s">
        <v>249</v>
      </c>
      <c r="D56" s="377"/>
      <c r="E56" s="378"/>
      <c r="F56" s="379"/>
      <c r="G56" s="97"/>
    </row>
    <row r="57" spans="1:7" ht="22.5">
      <c r="A57" s="297">
        <v>33</v>
      </c>
      <c r="B57" s="295" t="s">
        <v>250</v>
      </c>
      <c r="C57" s="299" t="s">
        <v>251</v>
      </c>
      <c r="D57" s="377"/>
      <c r="E57" s="378"/>
      <c r="F57" s="379"/>
      <c r="G57" s="97"/>
    </row>
    <row r="58" spans="1:7" ht="33.75">
      <c r="A58" s="297">
        <v>34</v>
      </c>
      <c r="B58" s="295" t="s">
        <v>252</v>
      </c>
      <c r="C58" s="299" t="s">
        <v>140</v>
      </c>
      <c r="D58" s="377"/>
      <c r="E58" s="378"/>
      <c r="F58" s="379"/>
      <c r="G58" s="97"/>
    </row>
    <row r="59" spans="1:7" ht="33.75">
      <c r="A59" s="297">
        <v>35</v>
      </c>
      <c r="B59" s="295" t="s">
        <v>253</v>
      </c>
      <c r="C59" s="299" t="s">
        <v>251</v>
      </c>
      <c r="D59" s="377"/>
      <c r="E59" s="378"/>
      <c r="F59" s="379"/>
      <c r="G59" s="97"/>
    </row>
    <row r="60" spans="1:7" ht="22.5">
      <c r="A60" s="297">
        <v>36</v>
      </c>
      <c r="B60" s="295" t="s">
        <v>254</v>
      </c>
      <c r="C60" s="299" t="s">
        <v>251</v>
      </c>
      <c r="D60" s="377"/>
      <c r="E60" s="378"/>
      <c r="F60" s="379"/>
      <c r="G60" s="97"/>
    </row>
    <row r="61" spans="1:7" ht="12.75">
      <c r="A61" s="297">
        <v>37</v>
      </c>
      <c r="B61" s="295" t="s">
        <v>255</v>
      </c>
      <c r="C61" s="299" t="s">
        <v>140</v>
      </c>
      <c r="D61" s="377"/>
      <c r="E61" s="378"/>
      <c r="F61" s="379"/>
      <c r="G61" s="97"/>
    </row>
    <row r="62" spans="1:10" ht="56.25">
      <c r="A62" s="298">
        <v>38</v>
      </c>
      <c r="B62" s="296" t="s">
        <v>256</v>
      </c>
      <c r="C62" s="300" t="s">
        <v>251</v>
      </c>
      <c r="D62" s="380"/>
      <c r="E62" s="381"/>
      <c r="F62" s="382"/>
      <c r="G62" s="172"/>
      <c r="H62" s="172"/>
      <c r="I62" s="172"/>
      <c r="J62" s="39"/>
    </row>
    <row r="63" spans="1:10" ht="33.75">
      <c r="A63" s="298">
        <v>39</v>
      </c>
      <c r="B63" s="296" t="s">
        <v>257</v>
      </c>
      <c r="C63" s="300" t="s">
        <v>251</v>
      </c>
      <c r="D63" s="380"/>
      <c r="E63" s="381"/>
      <c r="F63" s="382"/>
      <c r="G63" s="172"/>
      <c r="H63" s="172"/>
      <c r="I63" s="172"/>
      <c r="J63" s="39"/>
    </row>
    <row r="64" spans="1:10" ht="12.75">
      <c r="A64" s="298">
        <v>40</v>
      </c>
      <c r="B64" s="296" t="s">
        <v>258</v>
      </c>
      <c r="C64" s="300" t="s">
        <v>140</v>
      </c>
      <c r="D64" s="380"/>
      <c r="E64" s="381"/>
      <c r="F64" s="382"/>
      <c r="G64" s="172"/>
      <c r="H64" s="172"/>
      <c r="I64" s="172"/>
      <c r="J64" s="39"/>
    </row>
    <row r="65" spans="1:10" ht="12.75">
      <c r="A65" s="298">
        <v>41</v>
      </c>
      <c r="B65" s="296" t="s">
        <v>259</v>
      </c>
      <c r="C65" s="300" t="s">
        <v>140</v>
      </c>
      <c r="D65" s="380"/>
      <c r="E65" s="381"/>
      <c r="F65" s="382"/>
      <c r="G65" s="172"/>
      <c r="H65" s="172"/>
      <c r="I65" s="172"/>
      <c r="J65" s="39"/>
    </row>
    <row r="66" spans="1:10" ht="33.75">
      <c r="A66" s="298">
        <v>42</v>
      </c>
      <c r="B66" s="296" t="s">
        <v>260</v>
      </c>
      <c r="C66" s="300" t="s">
        <v>251</v>
      </c>
      <c r="D66" s="380"/>
      <c r="E66" s="381"/>
      <c r="F66" s="382"/>
      <c r="G66" s="172"/>
      <c r="H66" s="172"/>
      <c r="I66" s="172"/>
      <c r="J66" s="39"/>
    </row>
    <row r="67" spans="1:10" ht="22.5">
      <c r="A67" s="298" t="s">
        <v>334</v>
      </c>
      <c r="B67" s="349" t="s">
        <v>333</v>
      </c>
      <c r="C67" s="300" t="s">
        <v>140</v>
      </c>
      <c r="D67" s="350"/>
      <c r="E67" s="351"/>
      <c r="F67" s="352"/>
      <c r="G67" s="172"/>
      <c r="H67" s="172"/>
      <c r="I67" s="172"/>
      <c r="J67" s="39"/>
    </row>
    <row r="68" spans="1:10" ht="22.5">
      <c r="A68" s="298" t="s">
        <v>335</v>
      </c>
      <c r="B68" s="296" t="s">
        <v>261</v>
      </c>
      <c r="C68" s="300" t="s">
        <v>251</v>
      </c>
      <c r="D68" s="380"/>
      <c r="E68" s="381"/>
      <c r="F68" s="382"/>
      <c r="G68" s="172"/>
      <c r="H68" s="172"/>
      <c r="I68" s="172"/>
      <c r="J68" s="39"/>
    </row>
    <row r="69" spans="1:10" ht="12.75">
      <c r="A69" s="95" t="s">
        <v>157</v>
      </c>
      <c r="B69" s="93"/>
      <c r="C69" s="93"/>
      <c r="D69" s="93"/>
      <c r="E69" s="93"/>
      <c r="F69" s="94"/>
      <c r="G69" s="86"/>
      <c r="H69" s="86"/>
      <c r="I69" s="91"/>
      <c r="J69" s="91"/>
    </row>
    <row r="70" spans="1:10" ht="12.75">
      <c r="A70" s="86"/>
      <c r="B70" s="86"/>
      <c r="C70" s="86"/>
      <c r="D70" s="86"/>
      <c r="E70" s="88"/>
      <c r="F70" s="93"/>
      <c r="G70" s="92"/>
      <c r="H70" s="91"/>
      <c r="I70" s="91"/>
      <c r="J70" s="91"/>
    </row>
    <row r="71" spans="1:10" ht="12.75">
      <c r="A71" s="368" t="s">
        <v>22</v>
      </c>
      <c r="B71" s="368"/>
      <c r="C71" s="368"/>
      <c r="D71" s="368"/>
      <c r="E71" s="368"/>
      <c r="F71" s="368"/>
      <c r="G71" s="368"/>
      <c r="H71" s="368"/>
      <c r="I71" s="368"/>
      <c r="J71" s="368"/>
    </row>
    <row r="72" spans="1:10" ht="12.75">
      <c r="A72" s="33"/>
      <c r="B72" s="34"/>
      <c r="C72" s="34"/>
      <c r="D72" s="34"/>
      <c r="E72" s="34"/>
      <c r="F72" s="34"/>
      <c r="G72" s="34"/>
      <c r="H72" s="34"/>
      <c r="I72" s="34"/>
      <c r="J72" s="34"/>
    </row>
    <row r="73" spans="1:10" ht="12.75">
      <c r="A73" s="23" t="s">
        <v>12</v>
      </c>
      <c r="B73" s="86"/>
      <c r="C73" s="86"/>
      <c r="D73" s="86"/>
      <c r="E73" s="88"/>
      <c r="F73" s="88"/>
      <c r="G73" s="88"/>
      <c r="H73" s="88"/>
      <c r="I73" s="88"/>
      <c r="J73" s="88"/>
    </row>
    <row r="74" spans="1:10" ht="12.75">
      <c r="A74" s="23"/>
      <c r="B74" s="86"/>
      <c r="C74" s="86"/>
      <c r="D74" s="86"/>
      <c r="E74" s="88"/>
      <c r="F74" s="88"/>
      <c r="G74" s="88"/>
      <c r="H74" s="88"/>
      <c r="I74" s="88"/>
      <c r="J74" s="88"/>
    </row>
    <row r="75" spans="1:10" ht="12.75">
      <c r="A75" s="86"/>
      <c r="B75" s="86"/>
      <c r="C75" s="86"/>
      <c r="D75" s="86"/>
      <c r="E75" s="88"/>
      <c r="F75" s="88"/>
      <c r="G75" s="88"/>
      <c r="H75" s="88"/>
      <c r="I75" s="88"/>
      <c r="J75" s="88"/>
    </row>
    <row r="76" spans="6:10" ht="12.75">
      <c r="F76" s="88"/>
      <c r="G76" s="88"/>
      <c r="H76" s="88" t="s">
        <v>24</v>
      </c>
      <c r="I76" s="88"/>
      <c r="J76" s="88"/>
    </row>
    <row r="77" ht="12.75">
      <c r="H77" s="87" t="s">
        <v>23</v>
      </c>
    </row>
  </sheetData>
  <sheetProtection/>
  <mergeCells count="50">
    <mergeCell ref="D62:F62"/>
    <mergeCell ref="D63:F63"/>
    <mergeCell ref="D64:F64"/>
    <mergeCell ref="D65:F65"/>
    <mergeCell ref="D66:F66"/>
    <mergeCell ref="D68:F68"/>
    <mergeCell ref="D56:F56"/>
    <mergeCell ref="D57:F57"/>
    <mergeCell ref="D58:F58"/>
    <mergeCell ref="D59:F59"/>
    <mergeCell ref="D60:F60"/>
    <mergeCell ref="D61:F61"/>
    <mergeCell ref="A71:J71"/>
    <mergeCell ref="A1:J1"/>
    <mergeCell ref="A2:B2"/>
    <mergeCell ref="A3:B3"/>
    <mergeCell ref="F21:G21"/>
    <mergeCell ref="A16:B16"/>
    <mergeCell ref="D24:F24"/>
    <mergeCell ref="D25:F25"/>
    <mergeCell ref="D26:F26"/>
    <mergeCell ref="D27:F27"/>
    <mergeCell ref="D45:F45"/>
    <mergeCell ref="D46:F46"/>
    <mergeCell ref="D28:F28"/>
    <mergeCell ref="D29:F29"/>
    <mergeCell ref="D30:F30"/>
    <mergeCell ref="D31:F31"/>
    <mergeCell ref="D32:F32"/>
    <mergeCell ref="D33:F33"/>
    <mergeCell ref="D54:F54"/>
    <mergeCell ref="D55:F55"/>
    <mergeCell ref="D34:F34"/>
    <mergeCell ref="D35:F35"/>
    <mergeCell ref="D36:F36"/>
    <mergeCell ref="D37:F37"/>
    <mergeCell ref="D52:F52"/>
    <mergeCell ref="D53:F53"/>
    <mergeCell ref="D43:F43"/>
    <mergeCell ref="D44:F44"/>
    <mergeCell ref="D47:F47"/>
    <mergeCell ref="D48:F48"/>
    <mergeCell ref="D49:F49"/>
    <mergeCell ref="D50:F50"/>
    <mergeCell ref="D51:F51"/>
    <mergeCell ref="D38:F38"/>
    <mergeCell ref="D39:F39"/>
    <mergeCell ref="D40:F40"/>
    <mergeCell ref="D41:F41"/>
    <mergeCell ref="D42:F42"/>
  </mergeCells>
  <printOptions/>
  <pageMargins left="0.28" right="0.26" top="1" bottom="0.51" header="0.33" footer="0.23"/>
  <pageSetup fitToHeight="0" fitToWidth="1" horizontalDpi="600" verticalDpi="600" orientation="landscape" scale="81" r:id="rId1"/>
  <headerFooter alignWithMargins="0">
    <oddHeader>&amp;LNr sprawy ZP/32/2020&amp;CZestawienie asortymentowo-ilościowo-cenowe
&amp;RZałącznik nr 2 SIWZ</oddHeader>
    <oddFooter>&amp;CStrona &amp;P z &amp;N&amp;R&amp;A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28"/>
  <sheetViews>
    <sheetView showGridLines="0" view="pageLayout" workbookViewId="0" topLeftCell="A1">
      <selection activeCell="J4" sqref="J4"/>
    </sheetView>
  </sheetViews>
  <sheetFormatPr defaultColWidth="11.875" defaultRowHeight="12.75" customHeight="1"/>
  <cols>
    <col min="1" max="1" width="2.875" style="130" customWidth="1"/>
    <col min="2" max="2" width="86.00390625" style="130" customWidth="1"/>
    <col min="3" max="3" width="11.00390625" style="130" customWidth="1"/>
    <col min="4" max="4" width="7.875" style="130" customWidth="1"/>
    <col min="5" max="5" width="12.75390625" style="130" customWidth="1"/>
    <col min="6" max="6" width="13.75390625" style="130" customWidth="1"/>
    <col min="7" max="7" width="14.25390625" style="130" customWidth="1"/>
    <col min="8" max="8" width="16.125" style="130" customWidth="1"/>
    <col min="9" max="9" width="8.375" style="130" customWidth="1"/>
    <col min="10" max="10" width="14.875" style="130" customWidth="1"/>
    <col min="11" max="11" width="19.375" style="130" customWidth="1"/>
    <col min="12" max="16384" width="11.875" style="130" customWidth="1"/>
  </cols>
  <sheetData>
    <row r="1" spans="1:11" ht="24" customHeight="1">
      <c r="A1" s="402" t="s">
        <v>320</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289.5" customHeight="1">
      <c r="A4" s="131">
        <v>1</v>
      </c>
      <c r="B4" s="325" t="s">
        <v>321</v>
      </c>
      <c r="C4" s="137">
        <v>5</v>
      </c>
      <c r="D4" s="138" t="s">
        <v>5</v>
      </c>
      <c r="E4" s="42"/>
      <c r="F4" s="52"/>
      <c r="G4" s="42">
        <f>ROUND(F4*(1+(I4/100)),2)</f>
        <v>0</v>
      </c>
      <c r="H4" s="42">
        <f>C4*F4</f>
        <v>0</v>
      </c>
      <c r="I4" s="338"/>
      <c r="J4" s="42">
        <f>H4+H4*I4/100</f>
        <v>0</v>
      </c>
      <c r="K4" s="42"/>
    </row>
    <row r="5" spans="1:11" ht="96.75" customHeight="1">
      <c r="A5" s="131">
        <v>2</v>
      </c>
      <c r="B5" s="325" t="s">
        <v>322</v>
      </c>
      <c r="C5" s="137">
        <v>5</v>
      </c>
      <c r="D5" s="138" t="s">
        <v>5</v>
      </c>
      <c r="E5" s="42"/>
      <c r="F5" s="52"/>
      <c r="G5" s="42">
        <f>ROUND(F5*(1+(I5/100)),2)</f>
        <v>0</v>
      </c>
      <c r="H5" s="42">
        <f>C5*F5</f>
        <v>0</v>
      </c>
      <c r="I5" s="338"/>
      <c r="J5" s="42">
        <f>H5+H5*I5/100</f>
        <v>0</v>
      </c>
      <c r="K5" s="42"/>
    </row>
    <row r="6" spans="1:11" ht="88.5" customHeight="1">
      <c r="A6" s="241">
        <v>3</v>
      </c>
      <c r="B6" s="326" t="s">
        <v>323</v>
      </c>
      <c r="C6" s="243">
        <v>5</v>
      </c>
      <c r="D6" s="244" t="s">
        <v>5</v>
      </c>
      <c r="E6" s="239"/>
      <c r="F6" s="245"/>
      <c r="G6" s="42">
        <f>ROUND(F6*(1+(I6/100)),2)</f>
        <v>0</v>
      </c>
      <c r="H6" s="239">
        <f>C6*F6</f>
        <v>0</v>
      </c>
      <c r="I6" s="338"/>
      <c r="J6" s="42">
        <f>H6+H6*I6/100</f>
        <v>0</v>
      </c>
      <c r="K6" s="239"/>
    </row>
    <row r="7" spans="1:11" ht="82.5" customHeight="1">
      <c r="A7" s="250">
        <v>4</v>
      </c>
      <c r="B7" s="327" t="s">
        <v>325</v>
      </c>
      <c r="C7" s="252">
        <v>5</v>
      </c>
      <c r="D7" s="253" t="s">
        <v>5</v>
      </c>
      <c r="E7" s="42"/>
      <c r="F7" s="52"/>
      <c r="G7" s="42">
        <f>ROUND(F7*(1+(I7/100)),2)</f>
        <v>0</v>
      </c>
      <c r="H7" s="42">
        <f>C7*F7</f>
        <v>0</v>
      </c>
      <c r="I7" s="338"/>
      <c r="J7" s="42">
        <f>H7+H7*I7/100</f>
        <v>0</v>
      </c>
      <c r="K7" s="42"/>
    </row>
    <row r="8" spans="1:11" ht="82.5" customHeight="1">
      <c r="A8" s="250">
        <v>5</v>
      </c>
      <c r="B8" s="328" t="s">
        <v>324</v>
      </c>
      <c r="C8" s="252">
        <v>5</v>
      </c>
      <c r="D8" s="253" t="s">
        <v>5</v>
      </c>
      <c r="E8" s="42"/>
      <c r="F8" s="52"/>
      <c r="G8" s="42">
        <f>ROUND(F8*(1+(I8/100)),2)</f>
        <v>0</v>
      </c>
      <c r="H8" s="42">
        <f>C8*F8</f>
        <v>0</v>
      </c>
      <c r="I8" s="338"/>
      <c r="J8" s="42">
        <f>H8+H8*I8/100</f>
        <v>0</v>
      </c>
      <c r="K8" s="42"/>
    </row>
    <row r="9" spans="1:11" s="249" customFormat="1" ht="13.5" customHeight="1" thickBot="1">
      <c r="A9" s="246"/>
      <c r="B9" s="246"/>
      <c r="C9" s="247"/>
      <c r="D9" s="247"/>
      <c r="E9" s="248"/>
      <c r="F9" s="404" t="s">
        <v>11</v>
      </c>
      <c r="G9" s="405"/>
      <c r="H9" s="281">
        <f>SUM(H4:H8)</f>
        <v>0</v>
      </c>
      <c r="I9" s="248"/>
      <c r="J9" s="281">
        <f>SUM(J4:J8)</f>
        <v>0</v>
      </c>
      <c r="K9" s="240"/>
    </row>
    <row r="12" spans="1:10" s="8" customFormat="1" ht="12.75">
      <c r="A12" s="14" t="s">
        <v>10</v>
      </c>
      <c r="E12" s="7"/>
      <c r="F12" s="15"/>
      <c r="G12" s="22"/>
      <c r="H12" s="7"/>
      <c r="I12" s="7"/>
      <c r="J12" s="7"/>
    </row>
    <row r="13" spans="1:10" s="8" customFormat="1" ht="12.75">
      <c r="A13" s="14"/>
      <c r="E13" s="7"/>
      <c r="F13" s="15"/>
      <c r="G13" s="7"/>
      <c r="H13" s="7"/>
      <c r="I13" s="7"/>
      <c r="J13" s="7"/>
    </row>
    <row r="14" spans="1:10" s="8" customFormat="1" ht="14.25" customHeight="1">
      <c r="A14" s="35"/>
      <c r="B14" s="36"/>
      <c r="C14" s="37"/>
      <c r="D14" s="37"/>
      <c r="E14" s="37"/>
      <c r="F14" s="38"/>
      <c r="G14" s="40"/>
      <c r="H14" s="40"/>
      <c r="I14" s="40"/>
      <c r="J14" s="39"/>
    </row>
    <row r="15" spans="1:11" s="14" customFormat="1" ht="19.5" customHeight="1">
      <c r="A15" s="19" t="s">
        <v>157</v>
      </c>
      <c r="B15" s="20"/>
      <c r="C15" s="20"/>
      <c r="D15" s="20"/>
      <c r="E15" s="20"/>
      <c r="F15" s="16"/>
      <c r="I15" s="17"/>
      <c r="J15" s="17"/>
      <c r="K15" s="8"/>
    </row>
    <row r="16" spans="5:11" s="14" customFormat="1" ht="12.75" customHeight="1">
      <c r="E16" s="18"/>
      <c r="F16" s="20"/>
      <c r="G16" s="21"/>
      <c r="H16" s="17"/>
      <c r="I16" s="17"/>
      <c r="J16" s="17"/>
      <c r="K16" s="8"/>
    </row>
    <row r="17" spans="1:11" s="14" customFormat="1" ht="40.5" customHeight="1">
      <c r="A17" s="368" t="s">
        <v>22</v>
      </c>
      <c r="B17" s="369"/>
      <c r="C17" s="369"/>
      <c r="D17" s="369"/>
      <c r="E17" s="369"/>
      <c r="F17" s="369"/>
      <c r="G17" s="369"/>
      <c r="H17" s="369"/>
      <c r="I17" s="369"/>
      <c r="J17" s="369"/>
      <c r="K17" s="8"/>
    </row>
    <row r="18" spans="1:11" s="14" customFormat="1" ht="16.5" customHeight="1">
      <c r="A18" s="33"/>
      <c r="B18" s="34"/>
      <c r="C18" s="34"/>
      <c r="D18" s="34"/>
      <c r="E18" s="34"/>
      <c r="F18" s="34"/>
      <c r="G18" s="34"/>
      <c r="H18" s="34"/>
      <c r="I18" s="34"/>
      <c r="J18" s="34"/>
      <c r="K18" s="8"/>
    </row>
    <row r="19" spans="1:11" s="14" customFormat="1" ht="12.75" customHeight="1">
      <c r="A19" s="23" t="s">
        <v>12</v>
      </c>
      <c r="E19" s="18"/>
      <c r="F19" s="18"/>
      <c r="G19" s="18"/>
      <c r="H19" s="18"/>
      <c r="I19" s="18"/>
      <c r="J19" s="18"/>
      <c r="K19" s="8"/>
    </row>
    <row r="20" spans="1:11" s="14" customFormat="1" ht="12.75" customHeight="1">
      <c r="A20" s="23"/>
      <c r="E20" s="18"/>
      <c r="F20" s="18"/>
      <c r="G20" s="18"/>
      <c r="H20" s="18"/>
      <c r="I20" s="18"/>
      <c r="J20" s="18"/>
      <c r="K20" s="8"/>
    </row>
    <row r="21" spans="5:11" s="14" customFormat="1" ht="12.75" customHeight="1">
      <c r="E21" s="18"/>
      <c r="F21" s="18"/>
      <c r="G21" s="18"/>
      <c r="H21" s="18"/>
      <c r="I21" s="18"/>
      <c r="J21" s="18"/>
      <c r="K21" s="8"/>
    </row>
    <row r="22" spans="5:10" s="8" customFormat="1" ht="12.75">
      <c r="E22" s="7"/>
      <c r="F22" s="18"/>
      <c r="G22" s="18"/>
      <c r="H22" s="18" t="s">
        <v>24</v>
      </c>
      <c r="I22" s="18"/>
      <c r="J22" s="18"/>
    </row>
    <row r="23" spans="5:10" s="8" customFormat="1" ht="12.75">
      <c r="E23" s="7"/>
      <c r="F23" s="7"/>
      <c r="G23" s="7"/>
      <c r="H23" s="24" t="s">
        <v>23</v>
      </c>
      <c r="I23" s="7"/>
      <c r="J23" s="7"/>
    </row>
    <row r="24" spans="5:10" s="8" customFormat="1" ht="12.75">
      <c r="E24" s="7"/>
      <c r="F24" s="7"/>
      <c r="G24" s="7"/>
      <c r="H24" s="7"/>
      <c r="I24" s="7"/>
      <c r="J24" s="7"/>
    </row>
    <row r="25" spans="5:10" s="8" customFormat="1" ht="12.75">
      <c r="E25" s="7"/>
      <c r="F25" s="7"/>
      <c r="G25" s="7"/>
      <c r="H25" s="7"/>
      <c r="I25" s="7"/>
      <c r="J25" s="7"/>
    </row>
    <row r="26" spans="5:10" s="8" customFormat="1" ht="12.75">
      <c r="E26" s="7"/>
      <c r="F26" s="7"/>
      <c r="G26" s="7"/>
      <c r="H26" s="7"/>
      <c r="I26" s="7"/>
      <c r="J26" s="7"/>
    </row>
    <row r="27" spans="5:11" s="8" customFormat="1" ht="12.75">
      <c r="E27" s="7"/>
      <c r="F27" s="7"/>
      <c r="G27" s="7"/>
      <c r="H27" s="7"/>
      <c r="I27" s="7"/>
      <c r="J27" s="7"/>
      <c r="K27" s="14"/>
    </row>
    <row r="28" spans="5:11" s="8" customFormat="1" ht="12.75">
      <c r="E28" s="7"/>
      <c r="F28" s="7"/>
      <c r="G28" s="7"/>
      <c r="H28" s="7"/>
      <c r="I28" s="7"/>
      <c r="J28" s="7"/>
      <c r="K28" s="14"/>
    </row>
  </sheetData>
  <sheetProtection/>
  <mergeCells count="5">
    <mergeCell ref="A1:J1"/>
    <mergeCell ref="A2:B2"/>
    <mergeCell ref="A3:B3"/>
    <mergeCell ref="F9:G9"/>
    <mergeCell ref="A17:J17"/>
  </mergeCells>
  <printOptions/>
  <pageMargins left="0.2800000011920929" right="0.25999999046325684" top="1" bottom="0.5099999904632568" header="0.33000001311302185" footer="0.22999998927116394"/>
  <pageSetup fitToHeight="0" fitToWidth="1" horizontalDpi="600" verticalDpi="600" orientation="landscape" scale="65" r:id="rId1"/>
  <headerFooter alignWithMargins="0">
    <oddHeader>&amp;L&amp;K000000Nr sprawy ZP/32/2020&amp;C&amp;K000000Zestawienie asortymentowo-ilościowo-cenowe
&amp;R&amp;K000000Załącznik nr 2 SIWZ</oddHeader>
    <oddFooter>&amp;C&amp;K000000Strona &amp;P z &amp;N&amp;R&amp;K000000Pakiet Nr 40</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25"/>
  <sheetViews>
    <sheetView showGridLines="0" view="pageLayout" workbookViewId="0" topLeftCell="A4">
      <selection activeCell="B5" sqref="B5"/>
    </sheetView>
  </sheetViews>
  <sheetFormatPr defaultColWidth="11.875" defaultRowHeight="12.75" customHeight="1"/>
  <cols>
    <col min="1" max="1" width="2.875" style="130" customWidth="1"/>
    <col min="2" max="2" width="86.00390625" style="130" customWidth="1"/>
    <col min="3" max="3" width="11.00390625" style="130" customWidth="1"/>
    <col min="4" max="4" width="10.00390625" style="130" customWidth="1"/>
    <col min="5" max="5" width="12.75390625" style="130" customWidth="1"/>
    <col min="6" max="6" width="13.75390625" style="130" customWidth="1"/>
    <col min="7" max="7" width="11.875" style="130" customWidth="1"/>
    <col min="8" max="8" width="17.25390625" style="130" customWidth="1"/>
    <col min="9" max="9" width="5.75390625" style="130" customWidth="1"/>
    <col min="10" max="10" width="14.875" style="130" customWidth="1"/>
    <col min="11" max="11" width="19.375" style="130" customWidth="1"/>
    <col min="12" max="16384" width="11.875" style="130" customWidth="1"/>
  </cols>
  <sheetData>
    <row r="1" spans="1:11" ht="24" customHeight="1">
      <c r="A1" s="402" t="s">
        <v>326</v>
      </c>
      <c r="B1" s="403"/>
      <c r="C1" s="403"/>
      <c r="D1" s="403"/>
      <c r="E1" s="403"/>
      <c r="F1" s="403"/>
      <c r="G1" s="403"/>
      <c r="H1" s="403"/>
      <c r="I1" s="403"/>
      <c r="J1" s="403"/>
      <c r="K1" s="135"/>
    </row>
    <row r="2" spans="1:11" ht="35.25" customHeight="1">
      <c r="A2" s="398" t="s">
        <v>0</v>
      </c>
      <c r="B2" s="399"/>
      <c r="C2" s="134" t="s">
        <v>6</v>
      </c>
      <c r="D2" s="134" t="s">
        <v>1</v>
      </c>
      <c r="E2" s="134" t="s">
        <v>7</v>
      </c>
      <c r="F2" s="134" t="s">
        <v>2</v>
      </c>
      <c r="G2" s="134" t="s">
        <v>8</v>
      </c>
      <c r="H2" s="134" t="s">
        <v>3</v>
      </c>
      <c r="I2" s="134" t="s">
        <v>9</v>
      </c>
      <c r="J2" s="134" t="s">
        <v>4</v>
      </c>
      <c r="K2" s="134" t="s">
        <v>26</v>
      </c>
    </row>
    <row r="3" spans="1:11" ht="13.5" customHeight="1">
      <c r="A3" s="400" t="s">
        <v>13</v>
      </c>
      <c r="B3" s="401"/>
      <c r="C3" s="133" t="s">
        <v>14</v>
      </c>
      <c r="D3" s="133" t="s">
        <v>15</v>
      </c>
      <c r="E3" s="133" t="s">
        <v>16</v>
      </c>
      <c r="F3" s="133" t="s">
        <v>17</v>
      </c>
      <c r="G3" s="133" t="s">
        <v>18</v>
      </c>
      <c r="H3" s="133" t="s">
        <v>19</v>
      </c>
      <c r="I3" s="133" t="s">
        <v>20</v>
      </c>
      <c r="J3" s="133" t="s">
        <v>21</v>
      </c>
      <c r="K3" s="132">
        <v>10</v>
      </c>
    </row>
    <row r="4" spans="1:11" ht="289.5" customHeight="1">
      <c r="A4" s="131">
        <v>1</v>
      </c>
      <c r="B4" s="325" t="s">
        <v>327</v>
      </c>
      <c r="C4" s="137">
        <v>50</v>
      </c>
      <c r="D4" s="330" t="s">
        <v>330</v>
      </c>
      <c r="E4" s="329"/>
      <c r="F4" s="52"/>
      <c r="G4" s="42">
        <f>ROUND(F4*(1+(I4/100)),2)</f>
        <v>0</v>
      </c>
      <c r="H4" s="42">
        <f>C4*F4</f>
        <v>0</v>
      </c>
      <c r="I4" s="338"/>
      <c r="J4" s="42">
        <f>H4+H4*I4/100</f>
        <v>0</v>
      </c>
      <c r="K4" s="42"/>
    </row>
    <row r="5" spans="1:11" ht="231.75" customHeight="1">
      <c r="A5" s="131">
        <v>2</v>
      </c>
      <c r="B5" s="324" t="s">
        <v>328</v>
      </c>
      <c r="C5" s="137">
        <v>12</v>
      </c>
      <c r="D5" s="138" t="s">
        <v>329</v>
      </c>
      <c r="E5" s="42"/>
      <c r="F5" s="52"/>
      <c r="G5" s="42">
        <f>ROUND(F5*(1+(I5/100)),2)</f>
        <v>0</v>
      </c>
      <c r="H5" s="42">
        <f>C5*F5</f>
        <v>0</v>
      </c>
      <c r="I5" s="338"/>
      <c r="J5" s="42">
        <f>H5+H5*I5/100</f>
        <v>0</v>
      </c>
      <c r="K5" s="42"/>
    </row>
    <row r="6" spans="1:11" s="249" customFormat="1" ht="13.5" customHeight="1" thickBot="1">
      <c r="A6" s="246"/>
      <c r="B6" s="246"/>
      <c r="C6" s="247"/>
      <c r="D6" s="247"/>
      <c r="E6" s="248"/>
      <c r="F6" s="404" t="s">
        <v>11</v>
      </c>
      <c r="G6" s="405"/>
      <c r="H6" s="281">
        <f>SUM(H4:H5)</f>
        <v>0</v>
      </c>
      <c r="I6" s="248"/>
      <c r="J6" s="281">
        <f>SUM(J4:J5)</f>
        <v>0</v>
      </c>
      <c r="K6" s="240"/>
    </row>
    <row r="9" spans="1:10" s="8" customFormat="1" ht="12.75">
      <c r="A9" s="14" t="s">
        <v>10</v>
      </c>
      <c r="E9" s="7"/>
      <c r="F9" s="15"/>
      <c r="G9" s="22"/>
      <c r="H9" s="7"/>
      <c r="I9" s="7"/>
      <c r="J9" s="7"/>
    </row>
    <row r="10" spans="1:10" s="8" customFormat="1" ht="12.75">
      <c r="A10" s="14"/>
      <c r="E10" s="7"/>
      <c r="F10" s="15"/>
      <c r="G10" s="7"/>
      <c r="H10" s="7"/>
      <c r="I10" s="7"/>
      <c r="J10" s="7"/>
    </row>
    <row r="11" spans="1:10" s="8" customFormat="1" ht="14.25" customHeight="1">
      <c r="A11" s="35"/>
      <c r="B11" s="36"/>
      <c r="C11" s="37"/>
      <c r="D11" s="37"/>
      <c r="E11" s="37"/>
      <c r="F11" s="38"/>
      <c r="G11" s="40"/>
      <c r="H11" s="40"/>
      <c r="I11" s="40"/>
      <c r="J11" s="39"/>
    </row>
    <row r="12" spans="1:11" s="14" customFormat="1" ht="19.5" customHeight="1">
      <c r="A12" s="19" t="s">
        <v>157</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368" t="s">
        <v>22</v>
      </c>
      <c r="B14" s="369"/>
      <c r="C14" s="369"/>
      <c r="D14" s="369"/>
      <c r="E14" s="369"/>
      <c r="F14" s="369"/>
      <c r="G14" s="369"/>
      <c r="H14" s="369"/>
      <c r="I14" s="369"/>
      <c r="J14" s="369"/>
      <c r="K14" s="8"/>
    </row>
    <row r="15" spans="1:11" s="14" customFormat="1" ht="16.5" customHeight="1">
      <c r="A15" s="33"/>
      <c r="B15" s="34"/>
      <c r="C15" s="34"/>
      <c r="D15" s="34"/>
      <c r="E15" s="34"/>
      <c r="F15" s="34"/>
      <c r="G15" s="34"/>
      <c r="H15" s="34"/>
      <c r="I15" s="34"/>
      <c r="J15" s="34"/>
      <c r="K15" s="8"/>
    </row>
    <row r="16" spans="1:11" s="14" customFormat="1" ht="12.75" customHeight="1">
      <c r="A16" s="23" t="s">
        <v>12</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5:10" s="8" customFormat="1" ht="12.75">
      <c r="E19" s="7"/>
      <c r="F19" s="18"/>
      <c r="G19" s="18"/>
      <c r="H19" s="18" t="s">
        <v>24</v>
      </c>
      <c r="I19" s="18"/>
      <c r="J19" s="18"/>
    </row>
    <row r="20" spans="5:10" s="8" customFormat="1" ht="12.75">
      <c r="E20" s="7"/>
      <c r="F20" s="7"/>
      <c r="G20" s="7"/>
      <c r="H20" s="24" t="s">
        <v>23</v>
      </c>
      <c r="I20" s="7"/>
      <c r="J20" s="7"/>
    </row>
    <row r="21" spans="5:10" s="8" customFormat="1" ht="12.75">
      <c r="E21" s="7"/>
      <c r="F21" s="7"/>
      <c r="G21" s="7"/>
      <c r="H21" s="7"/>
      <c r="I21" s="7"/>
      <c r="J21" s="7"/>
    </row>
    <row r="22" spans="5:10" s="8" customFormat="1" ht="12.75">
      <c r="E22" s="7"/>
      <c r="F22" s="7"/>
      <c r="G22" s="7"/>
      <c r="H22" s="7"/>
      <c r="I22" s="7"/>
      <c r="J22" s="7"/>
    </row>
    <row r="23" spans="5:10" s="8" customFormat="1" ht="12.75">
      <c r="E23" s="7"/>
      <c r="F23" s="7"/>
      <c r="G23" s="7"/>
      <c r="H23" s="7"/>
      <c r="I23" s="7"/>
      <c r="J23" s="7"/>
    </row>
    <row r="24" spans="5:11" s="8" customFormat="1" ht="12.75">
      <c r="E24" s="7"/>
      <c r="F24" s="7"/>
      <c r="G24" s="7"/>
      <c r="H24" s="7"/>
      <c r="I24" s="7"/>
      <c r="J24" s="7"/>
      <c r="K24" s="14"/>
    </row>
    <row r="25" spans="5:11" s="8" customFormat="1" ht="12.75">
      <c r="E25" s="7"/>
      <c r="F25" s="7"/>
      <c r="G25" s="7"/>
      <c r="H25" s="7"/>
      <c r="I25" s="7"/>
      <c r="J25" s="7"/>
      <c r="K25" s="14"/>
    </row>
  </sheetData>
  <sheetProtection/>
  <mergeCells count="5">
    <mergeCell ref="A1:J1"/>
    <mergeCell ref="A2:B2"/>
    <mergeCell ref="A3:B3"/>
    <mergeCell ref="F6:G6"/>
    <mergeCell ref="A14:J14"/>
  </mergeCells>
  <printOptions/>
  <pageMargins left="0.2800000011920929" right="0.25999999046325684" top="1" bottom="0.5099999904632568" header="0.33000001311302185" footer="0.22999998927116394"/>
  <pageSetup fitToHeight="0" fitToWidth="1" horizontalDpi="600" verticalDpi="600" orientation="landscape" scale="66" r:id="rId1"/>
  <headerFooter alignWithMargins="0">
    <oddHeader>&amp;L&amp;K000000Nr sprawy ZP/32/2020&amp;C&amp;K000000Zestawienie asortymentowo-ilościowo-cenowe
&amp;R&amp;K000000Załącznik nr 2 SIWZ</oddHeader>
    <oddFooter>&amp;C&amp;K000000Strona &amp;P z &amp;N&amp;R&amp;K000000Pakiet Nr 41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view="pageLayout" zoomScaleNormal="70" workbookViewId="0" topLeftCell="A7">
      <selection activeCell="N17" sqref="N17"/>
    </sheetView>
  </sheetViews>
  <sheetFormatPr defaultColWidth="11.375" defaultRowHeight="12.75"/>
  <cols>
    <col min="1" max="1" width="8.25390625" style="84" customWidth="1"/>
    <col min="2" max="2" width="37.875" style="84" customWidth="1"/>
    <col min="3" max="3" width="11.00390625" style="84" customWidth="1"/>
    <col min="4" max="4" width="7.875" style="84" customWidth="1"/>
    <col min="5" max="5" width="12.75390625" style="85" customWidth="1"/>
    <col min="6" max="7" width="13.75390625" style="85" customWidth="1"/>
    <col min="8" max="8" width="16.125" style="85" customWidth="1"/>
    <col min="9" max="9" width="5.75390625" style="85" customWidth="1"/>
    <col min="10" max="10" width="14.875" style="85" customWidth="1"/>
    <col min="11" max="11" width="19.375" style="84" customWidth="1"/>
    <col min="12" max="16384" width="11.375" style="84" customWidth="1"/>
  </cols>
  <sheetData>
    <row r="1" spans="1:10" ht="21.75" customHeight="1">
      <c r="A1" s="363" t="s">
        <v>263</v>
      </c>
      <c r="B1" s="363"/>
      <c r="C1" s="363"/>
      <c r="D1" s="363"/>
      <c r="E1" s="363"/>
      <c r="F1" s="363"/>
      <c r="G1" s="363"/>
      <c r="H1" s="363"/>
      <c r="I1" s="363"/>
      <c r="J1" s="363"/>
    </row>
    <row r="2" spans="1:11" s="105" customFormat="1" ht="63" customHeight="1">
      <c r="A2" s="370" t="s">
        <v>0</v>
      </c>
      <c r="B2" s="370"/>
      <c r="C2" s="127" t="s">
        <v>6</v>
      </c>
      <c r="D2" s="127" t="s">
        <v>1</v>
      </c>
      <c r="E2" s="128" t="s">
        <v>7</v>
      </c>
      <c r="F2" s="127" t="s">
        <v>2</v>
      </c>
      <c r="G2" s="127" t="s">
        <v>8</v>
      </c>
      <c r="H2" s="127" t="s">
        <v>3</v>
      </c>
      <c r="I2" s="127" t="s">
        <v>9</v>
      </c>
      <c r="J2" s="127" t="s">
        <v>4</v>
      </c>
      <c r="K2" s="151" t="s">
        <v>26</v>
      </c>
    </row>
    <row r="3" spans="1:11" s="25" customFormat="1" ht="13.5" customHeight="1">
      <c r="A3" s="371" t="s">
        <v>13</v>
      </c>
      <c r="B3" s="372"/>
      <c r="C3" s="152" t="s">
        <v>14</v>
      </c>
      <c r="D3" s="153" t="s">
        <v>15</v>
      </c>
      <c r="E3" s="119" t="s">
        <v>16</v>
      </c>
      <c r="F3" s="119" t="s">
        <v>17</v>
      </c>
      <c r="G3" s="154" t="s">
        <v>18</v>
      </c>
      <c r="H3" s="155" t="s">
        <v>19</v>
      </c>
      <c r="I3" s="156" t="s">
        <v>20</v>
      </c>
      <c r="J3" s="157" t="s">
        <v>21</v>
      </c>
      <c r="K3" s="117">
        <v>10</v>
      </c>
    </row>
    <row r="4" spans="1:11" s="105" customFormat="1" ht="357">
      <c r="A4" s="319">
        <v>1</v>
      </c>
      <c r="B4" s="158" t="s">
        <v>262</v>
      </c>
      <c r="C4" s="159">
        <v>12</v>
      </c>
      <c r="D4" s="110" t="s">
        <v>5</v>
      </c>
      <c r="E4" s="109"/>
      <c r="F4" s="160"/>
      <c r="G4" s="108">
        <f>ROUND(F4*(1+(I4/100)),2)</f>
        <v>0</v>
      </c>
      <c r="H4" s="107">
        <f>C4*F4</f>
        <v>0</v>
      </c>
      <c r="I4" s="146"/>
      <c r="J4" s="107">
        <f>H4+H4*I4/100</f>
        <v>0</v>
      </c>
      <c r="K4" s="106"/>
    </row>
    <row r="5" spans="1:11" ht="39.75" customHeight="1">
      <c r="A5" s="103"/>
      <c r="B5" s="103"/>
      <c r="C5" s="166"/>
      <c r="D5" s="167"/>
      <c r="E5" s="5"/>
      <c r="F5" s="374" t="s">
        <v>11</v>
      </c>
      <c r="G5" s="374"/>
      <c r="H5" s="104">
        <f>SUM(H4:H4)</f>
        <v>0</v>
      </c>
      <c r="I5" s="5"/>
      <c r="J5" s="104">
        <f>SUM(J4:J4)</f>
        <v>0</v>
      </c>
      <c r="K5" s="99"/>
    </row>
    <row r="6" spans="1:7" ht="12.75">
      <c r="A6" s="86" t="s">
        <v>10</v>
      </c>
      <c r="F6" s="96"/>
      <c r="G6" s="97"/>
    </row>
    <row r="7" spans="1:6" ht="12.75">
      <c r="A7" s="86"/>
      <c r="F7" s="96"/>
    </row>
    <row r="8" spans="1:10" ht="12.75">
      <c r="A8" s="168"/>
      <c r="B8" s="169"/>
      <c r="C8" s="170"/>
      <c r="D8" s="170"/>
      <c r="E8" s="170"/>
      <c r="F8" s="171"/>
      <c r="G8" s="172"/>
      <c r="H8" s="172"/>
      <c r="I8" s="172"/>
      <c r="J8" s="39"/>
    </row>
    <row r="9" spans="1:10" ht="12.75">
      <c r="A9" s="95" t="s">
        <v>157</v>
      </c>
      <c r="B9" s="93"/>
      <c r="C9" s="93"/>
      <c r="D9" s="93"/>
      <c r="E9" s="93"/>
      <c r="F9" s="94"/>
      <c r="G9" s="86"/>
      <c r="H9" s="86"/>
      <c r="I9" s="91"/>
      <c r="J9" s="91"/>
    </row>
    <row r="10" spans="1:10" ht="12.75">
      <c r="A10" s="86"/>
      <c r="B10" s="86"/>
      <c r="C10" s="86"/>
      <c r="D10" s="86"/>
      <c r="E10" s="88"/>
      <c r="F10" s="93"/>
      <c r="G10" s="92"/>
      <c r="H10" s="91"/>
      <c r="I10" s="91"/>
      <c r="J10" s="91"/>
    </row>
    <row r="11" spans="1:10" ht="12.75">
      <c r="A11" s="368" t="s">
        <v>22</v>
      </c>
      <c r="B11" s="368"/>
      <c r="C11" s="368"/>
      <c r="D11" s="368"/>
      <c r="E11" s="368"/>
      <c r="F11" s="368"/>
      <c r="G11" s="368"/>
      <c r="H11" s="368"/>
      <c r="I11" s="368"/>
      <c r="J11" s="368"/>
    </row>
    <row r="12" spans="1:10" ht="12.75">
      <c r="A12" s="33"/>
      <c r="B12" s="34"/>
      <c r="C12" s="34"/>
      <c r="D12" s="34"/>
      <c r="E12" s="34"/>
      <c r="F12" s="34"/>
      <c r="G12" s="34"/>
      <c r="H12" s="34"/>
      <c r="I12" s="34"/>
      <c r="J12" s="34"/>
    </row>
    <row r="13" spans="1:10" ht="12.75">
      <c r="A13" s="23" t="s">
        <v>12</v>
      </c>
      <c r="B13" s="86"/>
      <c r="C13" s="86"/>
      <c r="D13" s="86"/>
      <c r="E13" s="88"/>
      <c r="F13" s="88"/>
      <c r="G13" s="88"/>
      <c r="H13" s="88"/>
      <c r="I13" s="88"/>
      <c r="J13" s="88"/>
    </row>
    <row r="14" spans="1:10" ht="12.75">
      <c r="A14" s="23"/>
      <c r="B14" s="86"/>
      <c r="C14" s="86"/>
      <c r="D14" s="86"/>
      <c r="E14" s="88"/>
      <c r="F14" s="88"/>
      <c r="G14" s="88"/>
      <c r="H14" s="88"/>
      <c r="I14" s="88"/>
      <c r="J14" s="88"/>
    </row>
    <row r="15" spans="1:10" ht="12.75">
      <c r="A15" s="86"/>
      <c r="B15" s="86"/>
      <c r="C15" s="86"/>
      <c r="D15" s="86"/>
      <c r="E15" s="88"/>
      <c r="F15" s="88"/>
      <c r="G15" s="88"/>
      <c r="H15" s="88"/>
      <c r="I15" s="88"/>
      <c r="J15" s="88"/>
    </row>
    <row r="16" spans="6:10" ht="12.75">
      <c r="F16" s="88"/>
      <c r="G16" s="88"/>
      <c r="H16" s="88" t="s">
        <v>24</v>
      </c>
      <c r="I16" s="88"/>
      <c r="J16" s="88"/>
    </row>
    <row r="17" ht="12.75">
      <c r="H17" s="87" t="s">
        <v>23</v>
      </c>
    </row>
  </sheetData>
  <sheetProtection/>
  <mergeCells count="5">
    <mergeCell ref="A1:J1"/>
    <mergeCell ref="A2:B2"/>
    <mergeCell ref="A3:B3"/>
    <mergeCell ref="F5:G5"/>
    <mergeCell ref="A11:J11"/>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view="pageLayout" zoomScaleNormal="75" workbookViewId="0" topLeftCell="A16">
      <selection activeCell="C4" sqref="C4:C23"/>
    </sheetView>
  </sheetViews>
  <sheetFormatPr defaultColWidth="11.375" defaultRowHeight="12.75"/>
  <cols>
    <col min="1" max="1" width="8.25390625" style="8" customWidth="1"/>
    <col min="2" max="2" width="39.37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299</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c r="J3" s="32" t="s">
        <v>21</v>
      </c>
      <c r="K3" s="50"/>
    </row>
    <row r="4" spans="1:11" s="25" customFormat="1" ht="270.75" customHeight="1">
      <c r="A4" s="67"/>
      <c r="B4" s="77" t="s">
        <v>27</v>
      </c>
      <c r="C4" s="361">
        <v>100</v>
      </c>
      <c r="D4" s="12" t="s">
        <v>5</v>
      </c>
      <c r="E4" s="13"/>
      <c r="F4" s="52"/>
      <c r="G4" s="42">
        <f aca="true" t="shared" si="0" ref="G4:G23">ROUND(F4*(1+(I4/100)),2)</f>
        <v>0</v>
      </c>
      <c r="H4" s="43">
        <f aca="true" t="shared" si="1" ref="H4:H23">C4*F4</f>
        <v>0</v>
      </c>
      <c r="I4" s="53"/>
      <c r="J4" s="43">
        <f aca="true" t="shared" si="2" ref="J4:J23">H4+H4*I4/100</f>
        <v>0</v>
      </c>
      <c r="K4" s="51"/>
    </row>
    <row r="5" spans="1:11" s="25" customFormat="1" ht="108">
      <c r="A5" s="67"/>
      <c r="B5" s="81" t="s">
        <v>90</v>
      </c>
      <c r="C5" s="361">
        <v>200</v>
      </c>
      <c r="D5" s="12" t="s">
        <v>5</v>
      </c>
      <c r="E5" s="13"/>
      <c r="F5" s="52"/>
      <c r="G5" s="42">
        <f t="shared" si="0"/>
        <v>0</v>
      </c>
      <c r="H5" s="43">
        <f t="shared" si="1"/>
        <v>0</v>
      </c>
      <c r="I5" s="53"/>
      <c r="J5" s="43">
        <f t="shared" si="2"/>
        <v>0</v>
      </c>
      <c r="K5" s="51"/>
    </row>
    <row r="6" spans="1:11" s="25" customFormat="1" ht="108">
      <c r="A6" s="67"/>
      <c r="B6" s="81" t="s">
        <v>91</v>
      </c>
      <c r="C6" s="361">
        <v>50</v>
      </c>
      <c r="D6" s="82" t="s">
        <v>5</v>
      </c>
      <c r="E6" s="13"/>
      <c r="F6" s="52"/>
      <c r="G6" s="42">
        <f t="shared" si="0"/>
        <v>0</v>
      </c>
      <c r="H6" s="43">
        <f t="shared" si="1"/>
        <v>0</v>
      </c>
      <c r="I6" s="53"/>
      <c r="J6" s="43">
        <f t="shared" si="2"/>
        <v>0</v>
      </c>
      <c r="K6" s="51"/>
    </row>
    <row r="7" spans="1:11" s="25" customFormat="1" ht="108">
      <c r="A7" s="67"/>
      <c r="B7" s="81" t="s">
        <v>92</v>
      </c>
      <c r="C7" s="361">
        <v>50</v>
      </c>
      <c r="D7" s="82" t="s">
        <v>93</v>
      </c>
      <c r="E7" s="13"/>
      <c r="F7" s="52"/>
      <c r="G7" s="42">
        <f t="shared" si="0"/>
        <v>0</v>
      </c>
      <c r="H7" s="43">
        <f t="shared" si="1"/>
        <v>0</v>
      </c>
      <c r="I7" s="53"/>
      <c r="J7" s="43">
        <f t="shared" si="2"/>
        <v>0</v>
      </c>
      <c r="K7" s="51"/>
    </row>
    <row r="8" spans="1:11" s="25" customFormat="1" ht="108">
      <c r="A8" s="67"/>
      <c r="B8" s="83" t="s">
        <v>94</v>
      </c>
      <c r="C8" s="361">
        <v>50</v>
      </c>
      <c r="D8" s="82" t="s">
        <v>93</v>
      </c>
      <c r="E8" s="13"/>
      <c r="F8" s="52"/>
      <c r="G8" s="42">
        <f t="shared" si="0"/>
        <v>0</v>
      </c>
      <c r="H8" s="43">
        <f t="shared" si="1"/>
        <v>0</v>
      </c>
      <c r="I8" s="53"/>
      <c r="J8" s="43">
        <f t="shared" si="2"/>
        <v>0</v>
      </c>
      <c r="K8" s="51"/>
    </row>
    <row r="9" spans="1:11" s="25" customFormat="1" ht="81" customHeight="1">
      <c r="A9" s="62"/>
      <c r="B9" s="77" t="s">
        <v>28</v>
      </c>
      <c r="C9" s="361">
        <v>500</v>
      </c>
      <c r="D9" s="12" t="s">
        <v>5</v>
      </c>
      <c r="E9" s="13"/>
      <c r="F9" s="52"/>
      <c r="G9" s="42">
        <f t="shared" si="0"/>
        <v>0</v>
      </c>
      <c r="H9" s="43">
        <f t="shared" si="1"/>
        <v>0</v>
      </c>
      <c r="I9" s="53"/>
      <c r="J9" s="43">
        <f t="shared" si="2"/>
        <v>0</v>
      </c>
      <c r="K9" s="51"/>
    </row>
    <row r="10" spans="1:11" s="25" customFormat="1" ht="382.5" customHeight="1">
      <c r="A10" s="67"/>
      <c r="B10" s="73" t="s">
        <v>29</v>
      </c>
      <c r="C10" s="361">
        <v>700</v>
      </c>
      <c r="D10" s="12" t="s">
        <v>5</v>
      </c>
      <c r="E10" s="13"/>
      <c r="F10" s="52"/>
      <c r="G10" s="42">
        <f t="shared" si="0"/>
        <v>0</v>
      </c>
      <c r="H10" s="43">
        <f t="shared" si="1"/>
        <v>0</v>
      </c>
      <c r="I10" s="53"/>
      <c r="J10" s="43">
        <f t="shared" si="2"/>
        <v>0</v>
      </c>
      <c r="K10" s="51"/>
    </row>
    <row r="11" spans="1:11" s="25" customFormat="1" ht="234" customHeight="1">
      <c r="A11" s="67"/>
      <c r="B11" s="76" t="s">
        <v>30</v>
      </c>
      <c r="C11" s="361">
        <v>250</v>
      </c>
      <c r="D11" s="12" t="s">
        <v>5</v>
      </c>
      <c r="E11" s="13"/>
      <c r="F11" s="52"/>
      <c r="G11" s="42">
        <f t="shared" si="0"/>
        <v>0</v>
      </c>
      <c r="H11" s="43">
        <f t="shared" si="1"/>
        <v>0</v>
      </c>
      <c r="I11" s="53"/>
      <c r="J11" s="43">
        <f t="shared" si="2"/>
        <v>0</v>
      </c>
      <c r="K11" s="51"/>
    </row>
    <row r="12" spans="1:11" s="11" customFormat="1" ht="107.25" customHeight="1">
      <c r="A12" s="62"/>
      <c r="B12" s="76" t="s">
        <v>31</v>
      </c>
      <c r="C12" s="361">
        <v>500</v>
      </c>
      <c r="D12" s="12" t="s">
        <v>5</v>
      </c>
      <c r="E12" s="13"/>
      <c r="F12" s="52"/>
      <c r="G12" s="42">
        <f t="shared" si="0"/>
        <v>0</v>
      </c>
      <c r="H12" s="43">
        <f t="shared" si="1"/>
        <v>0</v>
      </c>
      <c r="I12" s="53"/>
      <c r="J12" s="43">
        <f t="shared" si="2"/>
        <v>0</v>
      </c>
      <c r="K12" s="51"/>
    </row>
    <row r="13" spans="1:11" s="11" customFormat="1" ht="228" customHeight="1">
      <c r="A13" s="62"/>
      <c r="B13" s="189" t="s">
        <v>156</v>
      </c>
      <c r="C13" s="362">
        <v>50</v>
      </c>
      <c r="D13" s="190" t="s">
        <v>5</v>
      </c>
      <c r="E13" s="191"/>
      <c r="F13" s="192"/>
      <c r="G13" s="42">
        <f t="shared" si="0"/>
        <v>0</v>
      </c>
      <c r="H13" s="340">
        <f t="shared" si="1"/>
        <v>0</v>
      </c>
      <c r="I13" s="193"/>
      <c r="J13" s="43">
        <f t="shared" si="2"/>
        <v>0</v>
      </c>
      <c r="K13" s="194"/>
    </row>
    <row r="14" spans="1:11" s="11" customFormat="1" ht="126.75" customHeight="1">
      <c r="A14" s="67"/>
      <c r="B14" s="81" t="s">
        <v>95</v>
      </c>
      <c r="C14" s="361">
        <v>100</v>
      </c>
      <c r="D14" s="82" t="s">
        <v>93</v>
      </c>
      <c r="E14" s="13"/>
      <c r="F14" s="52"/>
      <c r="G14" s="42">
        <f t="shared" si="0"/>
        <v>0</v>
      </c>
      <c r="H14" s="43">
        <f t="shared" si="1"/>
        <v>0</v>
      </c>
      <c r="I14" s="53"/>
      <c r="J14" s="43">
        <f t="shared" si="2"/>
        <v>0</v>
      </c>
      <c r="K14" s="51"/>
    </row>
    <row r="15" spans="1:11" s="11" customFormat="1" ht="85.5" customHeight="1">
      <c r="A15" s="67"/>
      <c r="B15" s="76" t="s">
        <v>32</v>
      </c>
      <c r="C15" s="361">
        <v>300</v>
      </c>
      <c r="D15" s="12" t="s">
        <v>5</v>
      </c>
      <c r="E15" s="13"/>
      <c r="F15" s="52"/>
      <c r="G15" s="42">
        <f t="shared" si="0"/>
        <v>0</v>
      </c>
      <c r="H15" s="43">
        <f t="shared" si="1"/>
        <v>0</v>
      </c>
      <c r="I15" s="53"/>
      <c r="J15" s="43">
        <f t="shared" si="2"/>
        <v>0</v>
      </c>
      <c r="K15" s="51"/>
    </row>
    <row r="16" spans="1:11" s="11" customFormat="1" ht="174" customHeight="1">
      <c r="A16" s="62"/>
      <c r="B16" s="76" t="s">
        <v>33</v>
      </c>
      <c r="C16" s="361">
        <v>500</v>
      </c>
      <c r="D16" s="12" t="s">
        <v>5</v>
      </c>
      <c r="E16" s="13"/>
      <c r="F16" s="52"/>
      <c r="G16" s="42">
        <f t="shared" si="0"/>
        <v>0</v>
      </c>
      <c r="H16" s="43">
        <f t="shared" si="1"/>
        <v>0</v>
      </c>
      <c r="I16" s="53"/>
      <c r="J16" s="43">
        <f t="shared" si="2"/>
        <v>0</v>
      </c>
      <c r="K16" s="51"/>
    </row>
    <row r="17" spans="1:11" s="11" customFormat="1" ht="183" customHeight="1">
      <c r="A17" s="67"/>
      <c r="B17" s="76" t="s">
        <v>34</v>
      </c>
      <c r="C17" s="361">
        <v>250</v>
      </c>
      <c r="D17" s="12" t="s">
        <v>5</v>
      </c>
      <c r="E17" s="13"/>
      <c r="F17" s="52"/>
      <c r="G17" s="42">
        <f t="shared" si="0"/>
        <v>0</v>
      </c>
      <c r="H17" s="43">
        <f t="shared" si="1"/>
        <v>0</v>
      </c>
      <c r="I17" s="53"/>
      <c r="J17" s="43">
        <f t="shared" si="2"/>
        <v>0</v>
      </c>
      <c r="K17" s="51"/>
    </row>
    <row r="18" spans="1:11" s="11" customFormat="1" ht="294.75" customHeight="1">
      <c r="A18" s="67"/>
      <c r="B18" s="301" t="s">
        <v>312</v>
      </c>
      <c r="C18" s="361">
        <v>200</v>
      </c>
      <c r="D18" s="12" t="s">
        <v>5</v>
      </c>
      <c r="E18" s="13"/>
      <c r="F18" s="52"/>
      <c r="G18" s="42">
        <f t="shared" si="0"/>
        <v>0</v>
      </c>
      <c r="H18" s="43">
        <f t="shared" si="1"/>
        <v>0</v>
      </c>
      <c r="I18" s="53"/>
      <c r="J18" s="43">
        <f t="shared" si="2"/>
        <v>0</v>
      </c>
      <c r="K18" s="51"/>
    </row>
    <row r="19" spans="1:11" s="11" customFormat="1" ht="204">
      <c r="A19" s="62"/>
      <c r="B19" s="76" t="s">
        <v>35</v>
      </c>
      <c r="C19" s="361">
        <v>100</v>
      </c>
      <c r="D19" s="12" t="s">
        <v>5</v>
      </c>
      <c r="E19" s="13"/>
      <c r="F19" s="52"/>
      <c r="G19" s="42">
        <f t="shared" si="0"/>
        <v>0</v>
      </c>
      <c r="H19" s="43">
        <f t="shared" si="1"/>
        <v>0</v>
      </c>
      <c r="I19" s="53"/>
      <c r="J19" s="43">
        <f t="shared" si="2"/>
        <v>0</v>
      </c>
      <c r="K19" s="51"/>
    </row>
    <row r="20" spans="1:11" s="11" customFormat="1" ht="204">
      <c r="A20" s="62"/>
      <c r="B20" s="76" t="s">
        <v>114</v>
      </c>
      <c r="C20" s="361">
        <v>50</v>
      </c>
      <c r="D20" s="82" t="s">
        <v>93</v>
      </c>
      <c r="E20" s="13"/>
      <c r="F20" s="52"/>
      <c r="G20" s="42">
        <f t="shared" si="0"/>
        <v>0</v>
      </c>
      <c r="H20" s="43">
        <f t="shared" si="1"/>
        <v>0</v>
      </c>
      <c r="I20" s="53"/>
      <c r="J20" s="43">
        <f t="shared" si="2"/>
        <v>0</v>
      </c>
      <c r="K20" s="51"/>
    </row>
    <row r="21" spans="1:11" s="11" customFormat="1" ht="207.75" customHeight="1">
      <c r="A21" s="62"/>
      <c r="B21" s="76" t="s">
        <v>36</v>
      </c>
      <c r="C21" s="361">
        <v>50</v>
      </c>
      <c r="D21" s="12" t="s">
        <v>5</v>
      </c>
      <c r="E21" s="13"/>
      <c r="F21" s="52"/>
      <c r="G21" s="42">
        <f t="shared" si="0"/>
        <v>0</v>
      </c>
      <c r="H21" s="43">
        <f t="shared" si="1"/>
        <v>0</v>
      </c>
      <c r="I21" s="53"/>
      <c r="J21" s="43">
        <f t="shared" si="2"/>
        <v>0</v>
      </c>
      <c r="K21" s="51"/>
    </row>
    <row r="22" spans="1:11" s="11" customFormat="1" ht="207.75" customHeight="1">
      <c r="A22" s="44"/>
      <c r="B22" s="76" t="s">
        <v>264</v>
      </c>
      <c r="C22" s="353">
        <v>1000</v>
      </c>
      <c r="D22" s="82" t="s">
        <v>93</v>
      </c>
      <c r="E22" s="13"/>
      <c r="F22" s="52"/>
      <c r="G22" s="42">
        <f t="shared" si="0"/>
        <v>0</v>
      </c>
      <c r="H22" s="43">
        <f t="shared" si="1"/>
        <v>0</v>
      </c>
      <c r="I22" s="53"/>
      <c r="J22" s="43">
        <f t="shared" si="2"/>
        <v>0</v>
      </c>
      <c r="K22" s="51"/>
    </row>
    <row r="23" spans="1:11" s="11" customFormat="1" ht="207.75" customHeight="1">
      <c r="A23" s="44"/>
      <c r="B23" s="76" t="s">
        <v>300</v>
      </c>
      <c r="C23" s="353">
        <v>20</v>
      </c>
      <c r="D23" s="82" t="s">
        <v>93</v>
      </c>
      <c r="E23" s="13"/>
      <c r="F23" s="52"/>
      <c r="G23" s="42">
        <f t="shared" si="0"/>
        <v>0</v>
      </c>
      <c r="H23" s="43">
        <f t="shared" si="1"/>
        <v>0</v>
      </c>
      <c r="I23" s="53"/>
      <c r="J23" s="43">
        <f t="shared" si="2"/>
        <v>0</v>
      </c>
      <c r="K23" s="51"/>
    </row>
    <row r="24" spans="1:11" s="11" customFormat="1" ht="12.75">
      <c r="A24" s="3"/>
      <c r="B24" s="3"/>
      <c r="C24" s="4"/>
      <c r="D24" s="1"/>
      <c r="E24" s="55"/>
      <c r="F24" s="383" t="s">
        <v>11</v>
      </c>
      <c r="G24" s="383"/>
      <c r="H24" s="342">
        <f>SUM(H4:H23)</f>
        <v>0</v>
      </c>
      <c r="I24" s="55"/>
      <c r="J24" s="342">
        <f>SUM(J4:J23)</f>
        <v>0</v>
      </c>
      <c r="K24" s="8"/>
    </row>
    <row r="25" spans="1:11" s="2" customFormat="1" ht="12.75">
      <c r="A25" s="14" t="s">
        <v>10</v>
      </c>
      <c r="B25" s="8"/>
      <c r="C25" s="8"/>
      <c r="D25" s="8"/>
      <c r="E25" s="7"/>
      <c r="F25" s="15"/>
      <c r="G25" s="22"/>
      <c r="H25" s="7"/>
      <c r="I25" s="7"/>
      <c r="J25" s="315"/>
      <c r="K25" s="8"/>
    </row>
    <row r="26" spans="1:6" ht="12.75">
      <c r="A26" s="14"/>
      <c r="F26" s="15"/>
    </row>
    <row r="27" spans="1:10" ht="12.75">
      <c r="A27" s="35"/>
      <c r="B27" s="36"/>
      <c r="C27" s="37"/>
      <c r="D27" s="37"/>
      <c r="E27" s="37"/>
      <c r="F27" s="38"/>
      <c r="G27" s="40"/>
      <c r="H27" s="40"/>
      <c r="I27" s="40"/>
      <c r="J27" s="39"/>
    </row>
    <row r="28" spans="1:10" ht="14.25" customHeight="1">
      <c r="A28" s="19" t="s">
        <v>157</v>
      </c>
      <c r="B28" s="20"/>
      <c r="C28" s="20"/>
      <c r="D28" s="20"/>
      <c r="E28" s="20"/>
      <c r="F28" s="16"/>
      <c r="G28" s="14"/>
      <c r="H28" s="14"/>
      <c r="I28" s="17"/>
      <c r="J28" s="17"/>
    </row>
    <row r="29" spans="5:11" s="14" customFormat="1" ht="19.5" customHeight="1">
      <c r="E29" s="18"/>
      <c r="F29" s="20"/>
      <c r="G29" s="21"/>
      <c r="H29" s="17"/>
      <c r="I29" s="17"/>
      <c r="J29" s="17"/>
      <c r="K29" s="8"/>
    </row>
    <row r="30" spans="1:11" s="14" customFormat="1" ht="12.75" customHeight="1">
      <c r="A30" s="368" t="s">
        <v>22</v>
      </c>
      <c r="B30" s="369"/>
      <c r="C30" s="369"/>
      <c r="D30" s="369"/>
      <c r="E30" s="369"/>
      <c r="F30" s="369"/>
      <c r="G30" s="369"/>
      <c r="H30" s="369"/>
      <c r="I30" s="369"/>
      <c r="J30" s="369"/>
      <c r="K30" s="8"/>
    </row>
    <row r="31" spans="1:11" s="14" customFormat="1" ht="40.5" customHeight="1">
      <c r="A31" s="33"/>
      <c r="B31" s="34"/>
      <c r="C31" s="34"/>
      <c r="D31" s="34"/>
      <c r="E31" s="34"/>
      <c r="F31" s="34"/>
      <c r="G31" s="34"/>
      <c r="H31" s="34"/>
      <c r="I31" s="34"/>
      <c r="J31" s="34"/>
      <c r="K31" s="8"/>
    </row>
    <row r="32" spans="1:11" s="14" customFormat="1" ht="16.5" customHeight="1">
      <c r="A32" s="23" t="s">
        <v>12</v>
      </c>
      <c r="E32" s="18"/>
      <c r="F32" s="18"/>
      <c r="G32" s="18"/>
      <c r="H32" s="18"/>
      <c r="I32" s="18"/>
      <c r="J32" s="18"/>
      <c r="K32" s="8"/>
    </row>
    <row r="33" spans="1:11" s="14" customFormat="1" ht="12.75" customHeight="1">
      <c r="A33" s="23"/>
      <c r="E33" s="18"/>
      <c r="F33" s="18"/>
      <c r="G33" s="18"/>
      <c r="H33" s="18"/>
      <c r="I33" s="18"/>
      <c r="J33" s="18"/>
      <c r="K33" s="8"/>
    </row>
    <row r="34" spans="5:11" s="14" customFormat="1" ht="12.75" customHeight="1">
      <c r="E34" s="18"/>
      <c r="F34" s="18"/>
      <c r="G34" s="18"/>
      <c r="H34" s="18"/>
      <c r="I34" s="18"/>
      <c r="J34" s="18"/>
      <c r="K34" s="8"/>
    </row>
    <row r="35" spans="1:11" s="14" customFormat="1" ht="12.75" customHeight="1">
      <c r="A35" s="8"/>
      <c r="B35" s="8"/>
      <c r="C35" s="8"/>
      <c r="D35" s="8"/>
      <c r="E35" s="7"/>
      <c r="F35" s="18"/>
      <c r="G35" s="18"/>
      <c r="H35" s="18" t="s">
        <v>24</v>
      </c>
      <c r="I35" s="18"/>
      <c r="J35" s="18"/>
      <c r="K35" s="8"/>
    </row>
    <row r="36" ht="12.75">
      <c r="H36" s="24" t="s">
        <v>23</v>
      </c>
    </row>
    <row r="40" ht="12.75">
      <c r="K40" s="14"/>
    </row>
    <row r="41" ht="12.75">
      <c r="K41" s="14"/>
    </row>
    <row r="42" ht="12.75">
      <c r="K42" s="14"/>
    </row>
    <row r="43" ht="12.75">
      <c r="K43" s="14"/>
    </row>
    <row r="44" ht="12.75">
      <c r="K44" s="14"/>
    </row>
    <row r="45" ht="12.75">
      <c r="K45" s="14"/>
    </row>
    <row r="46" ht="12.75">
      <c r="K46" s="14"/>
    </row>
  </sheetData>
  <sheetProtection/>
  <mergeCells count="5">
    <mergeCell ref="A1:J1"/>
    <mergeCell ref="A2:B2"/>
    <mergeCell ref="A3:B3"/>
    <mergeCell ref="F24:G24"/>
    <mergeCell ref="A30:J30"/>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8"/>
  <sheetViews>
    <sheetView view="pageLayout" workbookViewId="0" topLeftCell="A1">
      <selection activeCell="L17" sqref="L17"/>
    </sheetView>
  </sheetViews>
  <sheetFormatPr defaultColWidth="11.375" defaultRowHeight="12.75"/>
  <cols>
    <col min="1" max="1" width="8.25390625" style="8" customWidth="1"/>
    <col min="2" max="2" width="39.375" style="8" bestFit="1"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265</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54" t="s">
        <v>14</v>
      </c>
      <c r="D3" s="27" t="s">
        <v>15</v>
      </c>
      <c r="E3" s="28" t="s">
        <v>16</v>
      </c>
      <c r="F3" s="28" t="s">
        <v>17</v>
      </c>
      <c r="G3" s="29" t="s">
        <v>18</v>
      </c>
      <c r="H3" s="30" t="s">
        <v>19</v>
      </c>
      <c r="I3" s="31" t="s">
        <v>20</v>
      </c>
      <c r="J3" s="32" t="s">
        <v>21</v>
      </c>
      <c r="K3" s="50">
        <v>11</v>
      </c>
    </row>
    <row r="4" spans="1:11" s="11" customFormat="1" ht="72">
      <c r="A4" s="67">
        <v>1</v>
      </c>
      <c r="B4" s="65" t="s">
        <v>40</v>
      </c>
      <c r="C4" s="79">
        <v>30</v>
      </c>
      <c r="D4" s="68" t="s">
        <v>5</v>
      </c>
      <c r="E4" s="13"/>
      <c r="F4" s="52"/>
      <c r="G4" s="42">
        <f>ROUND(F4*(1+(I4/100)),2)</f>
        <v>0</v>
      </c>
      <c r="H4" s="43">
        <f>C4*F4</f>
        <v>0</v>
      </c>
      <c r="I4" s="53"/>
      <c r="J4" s="43">
        <f>H4+H4*I4/100</f>
        <v>0</v>
      </c>
      <c r="K4" s="51"/>
    </row>
    <row r="5" spans="1:11" s="11" customFormat="1" ht="72">
      <c r="A5" s="62">
        <v>2</v>
      </c>
      <c r="B5" s="65" t="s">
        <v>37</v>
      </c>
      <c r="C5" s="79">
        <v>300</v>
      </c>
      <c r="D5" s="68" t="s">
        <v>5</v>
      </c>
      <c r="E5" s="13"/>
      <c r="F5" s="52"/>
      <c r="G5" s="42">
        <f>ROUND(F5*(1+(I5/100)),2)</f>
        <v>0</v>
      </c>
      <c r="H5" s="43">
        <f>C5*F5</f>
        <v>0</v>
      </c>
      <c r="I5" s="53"/>
      <c r="J5" s="43">
        <f>H5+H5*I5/100</f>
        <v>0</v>
      </c>
      <c r="K5" s="51"/>
    </row>
    <row r="6" spans="1:11" s="2" customFormat="1" ht="12.75">
      <c r="A6" s="3"/>
      <c r="B6" s="3"/>
      <c r="C6" s="4"/>
      <c r="D6" s="1"/>
      <c r="E6" s="5"/>
      <c r="F6" s="367" t="s">
        <v>11</v>
      </c>
      <c r="G6" s="367"/>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8" t="s">
        <v>22</v>
      </c>
      <c r="B12" s="369"/>
      <c r="C12" s="369"/>
      <c r="D12" s="369"/>
      <c r="E12" s="369"/>
      <c r="F12" s="369"/>
      <c r="G12" s="369"/>
      <c r="H12" s="369"/>
      <c r="I12" s="369"/>
      <c r="J12" s="369"/>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4" r:id="rId1"/>
  <headerFooter alignWithMargins="0">
    <oddHeader>&amp;LNr sprawy ZP/32/2020&amp;CZestawienie asortymentowo-ilościowo-cenowe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view="pageLayout" zoomScaleNormal="80" workbookViewId="0" topLeftCell="A1">
      <selection activeCell="E10" sqref="E10"/>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266</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11</v>
      </c>
    </row>
    <row r="4" spans="1:11" s="11" customFormat="1" ht="132.75" customHeight="1">
      <c r="A4" s="44">
        <v>1</v>
      </c>
      <c r="B4" s="59" t="s">
        <v>177</v>
      </c>
      <c r="C4" s="357">
        <v>50</v>
      </c>
      <c r="D4" s="354" t="s">
        <v>341</v>
      </c>
      <c r="E4" s="13"/>
      <c r="F4" s="52"/>
      <c r="G4" s="42">
        <f>ROUND(F4*(1+(I4/100)),2)</f>
        <v>0</v>
      </c>
      <c r="H4" s="43">
        <f>C4*F4</f>
        <v>0</v>
      </c>
      <c r="I4" s="195"/>
      <c r="J4" s="43">
        <f>H4+H4*I4/100</f>
        <v>0</v>
      </c>
      <c r="K4" s="51"/>
    </row>
    <row r="5" spans="1:11" s="11" customFormat="1" ht="138" customHeight="1">
      <c r="A5" s="44">
        <v>2</v>
      </c>
      <c r="B5" s="358" t="s">
        <v>342</v>
      </c>
      <c r="C5" s="357">
        <v>150</v>
      </c>
      <c r="D5" s="354" t="s">
        <v>341</v>
      </c>
      <c r="E5" s="13"/>
      <c r="F5" s="52"/>
      <c r="G5" s="42">
        <f>ROUND(F5*(1+(I5/100)),2)</f>
        <v>0</v>
      </c>
      <c r="H5" s="43">
        <f>C5*F5</f>
        <v>0</v>
      </c>
      <c r="I5" s="195"/>
      <c r="J5" s="43">
        <f>H5+H5*I5/100</f>
        <v>0</v>
      </c>
      <c r="K5" s="51"/>
    </row>
    <row r="6" spans="1:11" s="2" customFormat="1" ht="12.75">
      <c r="A6" s="3"/>
      <c r="B6" s="3"/>
      <c r="C6" s="4"/>
      <c r="D6" s="1"/>
      <c r="E6" s="5"/>
      <c r="F6" s="367" t="s">
        <v>11</v>
      </c>
      <c r="G6" s="367"/>
      <c r="H6" s="6">
        <f>SUM(H4:H5)</f>
        <v>0</v>
      </c>
      <c r="I6" s="5"/>
      <c r="J6" s="6">
        <f>SUM(J4:J5)</f>
        <v>0</v>
      </c>
      <c r="K6" s="8"/>
    </row>
    <row r="7" spans="1:7" ht="12.75">
      <c r="A7" s="14" t="s">
        <v>10</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157</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368" t="s">
        <v>22</v>
      </c>
      <c r="B12" s="369"/>
      <c r="C12" s="369"/>
      <c r="D12" s="369"/>
      <c r="E12" s="369"/>
      <c r="F12" s="369"/>
      <c r="G12" s="369"/>
      <c r="H12" s="369"/>
      <c r="I12" s="369"/>
      <c r="J12" s="369"/>
      <c r="K12" s="8"/>
    </row>
    <row r="13" spans="1:11" s="14" customFormat="1" ht="16.5" customHeight="1">
      <c r="A13" s="33"/>
      <c r="B13" s="34"/>
      <c r="C13" s="34"/>
      <c r="D13" s="34"/>
      <c r="E13" s="34"/>
      <c r="F13" s="34"/>
      <c r="G13" s="34"/>
      <c r="H13" s="34"/>
      <c r="I13" s="34"/>
      <c r="J13" s="34"/>
      <c r="K13" s="8"/>
    </row>
    <row r="14" spans="1:11" s="14" customFormat="1" ht="12.75" customHeight="1">
      <c r="A14" s="23" t="s">
        <v>12</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t="s">
        <v>24</v>
      </c>
      <c r="I17" s="18"/>
      <c r="J17" s="18"/>
    </row>
    <row r="18" ht="12.75">
      <c r="H18" s="24" t="s">
        <v>23</v>
      </c>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view="pageLayout" zoomScaleNormal="80" workbookViewId="0" topLeftCell="A1">
      <selection activeCell="B6" sqref="B6"/>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363" t="s">
        <v>267</v>
      </c>
      <c r="B1" s="363"/>
      <c r="C1" s="363"/>
      <c r="D1" s="363"/>
      <c r="E1" s="363"/>
      <c r="F1" s="363"/>
      <c r="G1" s="363"/>
      <c r="H1" s="363"/>
      <c r="I1" s="363"/>
      <c r="J1" s="363"/>
    </row>
    <row r="2" spans="1:11" s="11" customFormat="1" ht="52.5" customHeight="1">
      <c r="A2" s="364" t="s">
        <v>0</v>
      </c>
      <c r="B2" s="364"/>
      <c r="C2" s="9" t="s">
        <v>6</v>
      </c>
      <c r="D2" s="9" t="s">
        <v>1</v>
      </c>
      <c r="E2" s="10" t="s">
        <v>7</v>
      </c>
      <c r="F2" s="9" t="s">
        <v>2</v>
      </c>
      <c r="G2" s="9" t="s">
        <v>8</v>
      </c>
      <c r="H2" s="9" t="s">
        <v>3</v>
      </c>
      <c r="I2" s="9" t="s">
        <v>9</v>
      </c>
      <c r="J2" s="9" t="s">
        <v>4</v>
      </c>
      <c r="K2" s="49" t="s">
        <v>26</v>
      </c>
    </row>
    <row r="3" spans="1:11" s="25" customFormat="1" ht="13.5" customHeight="1">
      <c r="A3" s="365" t="s">
        <v>13</v>
      </c>
      <c r="B3" s="366"/>
      <c r="C3" s="26" t="s">
        <v>14</v>
      </c>
      <c r="D3" s="27" t="s">
        <v>15</v>
      </c>
      <c r="E3" s="28" t="s">
        <v>16</v>
      </c>
      <c r="F3" s="28" t="s">
        <v>17</v>
      </c>
      <c r="G3" s="29" t="s">
        <v>18</v>
      </c>
      <c r="H3" s="30" t="s">
        <v>19</v>
      </c>
      <c r="I3" s="31" t="s">
        <v>20</v>
      </c>
      <c r="J3" s="32" t="s">
        <v>21</v>
      </c>
      <c r="K3" s="50">
        <v>11</v>
      </c>
    </row>
    <row r="4" spans="1:11" s="11" customFormat="1" ht="86.25" customHeight="1">
      <c r="A4" s="44">
        <v>1</v>
      </c>
      <c r="B4" s="59" t="s">
        <v>38</v>
      </c>
      <c r="C4" s="60">
        <v>200</v>
      </c>
      <c r="D4" s="12" t="s">
        <v>5</v>
      </c>
      <c r="E4" s="13"/>
      <c r="F4" s="52"/>
      <c r="G4" s="42">
        <f>ROUND(F4*(1+(I4/100)),2)</f>
        <v>0</v>
      </c>
      <c r="H4" s="43">
        <f>C4*F4</f>
        <v>0</v>
      </c>
      <c r="I4" s="195"/>
      <c r="J4" s="43">
        <f>H4+H4*I4/100</f>
        <v>0</v>
      </c>
      <c r="K4" s="51"/>
    </row>
    <row r="5" spans="1:11" s="11" customFormat="1" ht="48">
      <c r="A5" s="302">
        <v>2</v>
      </c>
      <c r="B5" s="303" t="s">
        <v>39</v>
      </c>
      <c r="C5" s="304">
        <v>150</v>
      </c>
      <c r="D5" s="305" t="s">
        <v>5</v>
      </c>
      <c r="E5" s="267"/>
      <c r="F5" s="245"/>
      <c r="G5" s="239">
        <f>ROUND(F5*(1+(I5/100)),2)</f>
        <v>0</v>
      </c>
      <c r="H5" s="268">
        <f>C5*F5</f>
        <v>0</v>
      </c>
      <c r="I5" s="269"/>
      <c r="J5" s="268">
        <f>H5+H5*I5/100</f>
        <v>0</v>
      </c>
      <c r="K5" s="270"/>
    </row>
    <row r="6" spans="1:11" s="11" customFormat="1" ht="91.5" customHeight="1">
      <c r="A6" s="44">
        <v>3</v>
      </c>
      <c r="B6" s="64" t="s">
        <v>343</v>
      </c>
      <c r="C6" s="306"/>
      <c r="D6" s="12"/>
      <c r="E6" s="13"/>
      <c r="F6" s="52"/>
      <c r="G6" s="42"/>
      <c r="H6" s="43"/>
      <c r="I6" s="195"/>
      <c r="J6" s="43"/>
      <c r="K6" s="51"/>
    </row>
    <row r="7" spans="1:11" s="2" customFormat="1" ht="12.75">
      <c r="A7" s="3"/>
      <c r="B7" s="3"/>
      <c r="C7" s="4"/>
      <c r="D7" s="1"/>
      <c r="E7" s="55"/>
      <c r="F7" s="373" t="s">
        <v>346</v>
      </c>
      <c r="G7" s="383"/>
      <c r="H7" s="57">
        <f>SUM(H4:H5)</f>
        <v>0</v>
      </c>
      <c r="I7" s="55"/>
      <c r="J7" s="57">
        <f>SUM(J4:J5)</f>
        <v>0</v>
      </c>
      <c r="K7" s="8"/>
    </row>
    <row r="8" spans="1:7" ht="12.75">
      <c r="A8" s="14" t="s">
        <v>10</v>
      </c>
      <c r="F8" s="15"/>
      <c r="G8" s="22"/>
    </row>
    <row r="9" spans="1:6" ht="12.75">
      <c r="A9" s="14"/>
      <c r="F9" s="15"/>
    </row>
    <row r="10" spans="1:10" ht="14.25" customHeight="1">
      <c r="A10" s="35"/>
      <c r="B10" s="36"/>
      <c r="C10" s="37"/>
      <c r="D10" s="37"/>
      <c r="E10" s="37"/>
      <c r="F10" s="38"/>
      <c r="G10" s="40"/>
      <c r="H10" s="40"/>
      <c r="I10" s="40"/>
      <c r="J10" s="39"/>
    </row>
    <row r="11" spans="1:11" s="14" customFormat="1" ht="19.5" customHeight="1">
      <c r="A11" s="19" t="s">
        <v>157</v>
      </c>
      <c r="B11" s="20"/>
      <c r="C11" s="20"/>
      <c r="D11" s="20"/>
      <c r="E11" s="20"/>
      <c r="F11" s="16"/>
      <c r="I11" s="17"/>
      <c r="J11" s="17"/>
      <c r="K11" s="8"/>
    </row>
    <row r="12" spans="5:11" s="14" customFormat="1" ht="12.75" customHeight="1">
      <c r="E12" s="18"/>
      <c r="F12" s="20"/>
      <c r="G12" s="21"/>
      <c r="H12" s="17"/>
      <c r="I12" s="17"/>
      <c r="J12" s="17"/>
      <c r="K12" s="8"/>
    </row>
    <row r="13" spans="1:11" s="14" customFormat="1" ht="40.5" customHeight="1">
      <c r="A13" s="368" t="s">
        <v>22</v>
      </c>
      <c r="B13" s="369"/>
      <c r="C13" s="369"/>
      <c r="D13" s="369"/>
      <c r="E13" s="369"/>
      <c r="F13" s="369"/>
      <c r="G13" s="369"/>
      <c r="H13" s="369"/>
      <c r="I13" s="369"/>
      <c r="J13" s="369"/>
      <c r="K13" s="8"/>
    </row>
    <row r="14" spans="1:11" s="14" customFormat="1" ht="16.5" customHeight="1">
      <c r="A14" s="33"/>
      <c r="B14" s="34"/>
      <c r="C14" s="34"/>
      <c r="D14" s="34"/>
      <c r="E14" s="34"/>
      <c r="F14" s="34"/>
      <c r="G14" s="34"/>
      <c r="H14" s="34"/>
      <c r="I14" s="34"/>
      <c r="J14" s="34"/>
      <c r="K14" s="8"/>
    </row>
    <row r="15" spans="1:11" s="14" customFormat="1" ht="12.75" customHeight="1">
      <c r="A15" s="23" t="s">
        <v>12</v>
      </c>
      <c r="E15" s="18"/>
      <c r="F15" s="18"/>
      <c r="G15" s="18"/>
      <c r="H15" s="18"/>
      <c r="I15" s="18"/>
      <c r="J15" s="18"/>
      <c r="K15" s="8"/>
    </row>
    <row r="16" spans="1:11" s="14" customFormat="1" ht="12.75" customHeight="1">
      <c r="A16" s="23"/>
      <c r="E16" s="18"/>
      <c r="F16" s="18"/>
      <c r="G16" s="18"/>
      <c r="H16" s="18"/>
      <c r="I16" s="18"/>
      <c r="J16" s="18"/>
      <c r="K16" s="8"/>
    </row>
    <row r="17" spans="5:11" s="14" customFormat="1" ht="12.75" customHeight="1">
      <c r="E17" s="18"/>
      <c r="F17" s="18"/>
      <c r="G17" s="18"/>
      <c r="H17" s="18"/>
      <c r="I17" s="18"/>
      <c r="J17" s="18"/>
      <c r="K17" s="8"/>
    </row>
    <row r="18" spans="6:10" ht="12.75">
      <c r="F18" s="18"/>
      <c r="G18" s="18"/>
      <c r="H18" s="18" t="s">
        <v>24</v>
      </c>
      <c r="I18" s="18"/>
      <c r="J18" s="18"/>
    </row>
    <row r="19" ht="12.75">
      <c r="H19" s="24" t="s">
        <v>23</v>
      </c>
    </row>
    <row r="23" ht="12.75">
      <c r="K23" s="14"/>
    </row>
    <row r="24" ht="12.75">
      <c r="K24" s="14"/>
    </row>
    <row r="25" ht="12.75">
      <c r="K25" s="14"/>
    </row>
    <row r="26" ht="12.75">
      <c r="K26" s="14"/>
    </row>
    <row r="27" ht="12.75">
      <c r="K27" s="14"/>
    </row>
    <row r="28" ht="12.75">
      <c r="K28" s="14"/>
    </row>
    <row r="29" ht="12.75">
      <c r="K29" s="14"/>
    </row>
  </sheetData>
  <sheetProtection/>
  <mergeCells count="5">
    <mergeCell ref="A1:J1"/>
    <mergeCell ref="A2:B2"/>
    <mergeCell ref="A3:B3"/>
    <mergeCell ref="F7:G7"/>
    <mergeCell ref="A13:J13"/>
  </mergeCells>
  <printOptions/>
  <pageMargins left="0.28" right="0.26" top="1" bottom="0.51" header="0.33" footer="0.23"/>
  <pageSetup fitToHeight="0" fitToWidth="1" horizontalDpi="600" verticalDpi="600" orientation="landscape" scale="88" r:id="rId1"/>
  <headerFooter alignWithMargins="0">
    <oddHeader>&amp;LNr sprawy ZP/32/2020&amp;CZestawienie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Anna Walczak</cp:lastModifiedBy>
  <cp:lastPrinted>2020-05-20T13:40:14Z</cp:lastPrinted>
  <dcterms:created xsi:type="dcterms:W3CDTF">2008-11-13T12:12:30Z</dcterms:created>
  <dcterms:modified xsi:type="dcterms:W3CDTF">2020-06-29T07:33:26Z</dcterms:modified>
  <cp:category/>
  <cp:version/>
  <cp:contentType/>
  <cp:contentStatus/>
</cp:coreProperties>
</file>