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1310" tabRatio="896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2" sheetId="7" state="hidden" r:id="rId7"/>
  </sheets>
  <definedNames>
    <definedName name="_xlfn.BAHTTEXT" hidden="1">#NAME?</definedName>
    <definedName name="_xlnm.Print_Area" localSheetId="0">'1'!$A$1:$L$28</definedName>
    <definedName name="_xlnm.Print_Area" localSheetId="4">'5'!$A$1:$L$12</definedName>
  </definedNames>
  <calcPr fullCalcOnLoad="1"/>
</workbook>
</file>

<file path=xl/sharedStrings.xml><?xml version="1.0" encoding="utf-8"?>
<sst xmlns="http://schemas.openxmlformats.org/spreadsheetml/2006/main" count="277" uniqueCount="96">
  <si>
    <t>Dokładna nazwa przedmiotu zamówienia</t>
  </si>
  <si>
    <t>Jedn. miary</t>
  </si>
  <si>
    <t>Cena jedn. netto (PLN)</t>
  </si>
  <si>
    <t>Wartość netto (PLN)</t>
  </si>
  <si>
    <t>Wartość brutto (PLN)</t>
  </si>
  <si>
    <t>szt.</t>
  </si>
  <si>
    <t>Uwaga! Nie spełnienie parametrów granicznych spowoduje odrzucenie oferty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</si>
  <si>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</si>
  <si>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</si>
  <si>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</si>
  <si>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</si>
  <si>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</si>
  <si>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</si>
  <si>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</si>
  <si>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</si>
  <si>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</si>
  <si>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</si>
  <si>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</si>
  <si>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</si>
  <si>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</si>
  <si>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</si>
  <si>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</si>
  <si>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</si>
  <si>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Ilość jednostek w opak. handl.</t>
  </si>
  <si>
    <t>Nazwa i nr dokumentu dopuszczającego do obrotu i używania</t>
  </si>
  <si>
    <t>op.</t>
  </si>
  <si>
    <t>Lp.</t>
  </si>
  <si>
    <t>Parametr wymagany</t>
  </si>
  <si>
    <t>Parametr oferowany TAK/NIE/Podać</t>
  </si>
  <si>
    <t>Tak</t>
  </si>
  <si>
    <t>Silikonowy, autoklawowalny zawór klapkowy trokaru 11mm OLYMPUS – oznaczony kolorem niebieskim (zgodnym z oznaczeniem uszczelki trokaru i trokaru) opakowanie zbiorcze po 10 szt.</t>
  </si>
  <si>
    <t>Silikonowa, autoklawowalna uszczelka trokaru 11mm OLYMPUS – oznaczona kolorem niebieskim (zgodnym z oznaczeniem zaworu trokaru i trokaru) – opakowanie zbiorcze po 10 szt.</t>
  </si>
  <si>
    <t xml:space="preserve">Redukcja do trokaru 11 mm - wielorazowa, autoklawowalna,  z tworzywa sztucznego </t>
  </si>
  <si>
    <t>Zawór, do tuby trokara OLYMPUS - 5.5 mm  - autoklawowalny – opakowanie zbiorcze po 10 szt.</t>
  </si>
  <si>
    <t xml:space="preserve">Autoklawowalny dren do insuflacji do insuflatora UHI-3  firmy OLYMPUS </t>
  </si>
  <si>
    <t xml:space="preserve">Elektroda hakowa do laparoskopii o średnicy 5mm, długości 330mm, haczyk w kształcie litery L, przyłącze przewodu monopolarnego w linii z uchwytem narzędzia </t>
  </si>
  <si>
    <t xml:space="preserve">Wkład nożyczek laparoskopowych typu Metzenbaum, długość bransz 19 mm – do posiadanych nożyczek laparoskopowych firmy OLYMPUS – długość części roboczej -  330mm  </t>
  </si>
  <si>
    <t>Kleszczyki chwytajace, HiQ+, srednica 5, długosc 330 mm, długosc ramion koncówki chwytajacej 26 mm, okienkowe,
typu klincz - mocno chwytajace,
atraumatyczne, wielofunkcyjne; raczka z zamkiem</t>
  </si>
  <si>
    <t xml:space="preserve">Preparator obrotowy, trzyczęściowy, średnica 5 mm,  rozbieralny do mycia (3 elementy: tubus, wkład pracujący, rączka bez zamka) zatrzaskowe składanie instrumentu, długość robocza 330mm, końcówka robocza typu Maryland, długość bransz 21 mm,  rączka bez zamka z przyłączem do diatermii, autoklawowalny </t>
  </si>
  <si>
    <t>Wielorazowy kabel o długości 3m do elektrod  neutralnych jednorazowego użytku, wtyk płaski</t>
  </si>
  <si>
    <t xml:space="preserve">Elektroda monopolarna, nóż prosty dł. ok. 25mm x 3,5mm, kompatybilna z uchwytem 4mm  </t>
  </si>
  <si>
    <t xml:space="preserve">Elektroda monopolarna, szpatuła owalna, prosta,  dł. ok. 24mm x 2mm, kompatybilna z uchwytem 4mm </t>
  </si>
  <si>
    <t>Elektroda monopolarna kulka, średnica 4mm,  kompatybilna z uchwytem 4mm</t>
  </si>
  <si>
    <t>Przedłużacz uniwersalny 100mm, do uchwytu 4mm.</t>
  </si>
  <si>
    <t>Elektroda bipolarna do waporyzacji , wypukła, zagięcie 70 stopni. Średnica 2,4 mm. Długość 170 mm. Z nierozłącznym  kablem</t>
  </si>
  <si>
    <t>Kleszczyki do bipolarnego zamykania naczyń , zakrzywione, gładkie, długość 23 cm, z nierozłacznym kablem</t>
  </si>
  <si>
    <t>Kleszczyki do bipolarnego zamykania naczyń , zakrzywione, gładkie, długość 16 cm, z nierozłacznym kablem</t>
  </si>
  <si>
    <t>czyścik do narzędzi-  sterylny jednorazowy - op- 100 szt.</t>
  </si>
  <si>
    <t>Przedłużacz uniwersalny 150mm, do uchwytu 4mm.</t>
  </si>
  <si>
    <t>Nożyczki laparoskopowe-średnica 5 mm, długosc 330 mm, typu Metzenbaum, długość ramion końcówki tnącej 19mm; trzycześciowe - rozbieralne (wkład, tubus z pokrętłem obrotowym, rączka z przyłączem monopolarnym, bez zamka); składanie na zasadzie szybkozłacza (bez gwintów); bezskokowy obrót narzedzia o 360st.; rekojeść z grubego tworzywa umozliwiajaca zmiane chwytu narzedzia w zaleznosci od potrzeby ergonomii pracy; izolacja płaszcza osłaniajaca miejsce łaczenia branszy, zabezpieczajaca przed przeskokiem iskry pradu HF na tkanke.</t>
  </si>
  <si>
    <t>Światłowód dla endoskopów/optyk o średnicy wiekszych niz 4,1 mm, średnica wiązki 4,25 mm, średnica zewnetrzna 8,4mm, długość 3 m, waga 323 g; obrotowe przyłacze od strony optyki zapobiegajace niepozadanemu odłaczeniu podczas manewrowania; konstrukcja bezposrednio zgodna z trybem NBI w dedykowanych źródłach światła.</t>
  </si>
  <si>
    <t>Uszczelka 2,2 mm do uchwytu narzedzia, autoklawowalna, pakowana po 10 szt.</t>
  </si>
  <si>
    <t>Uszczelka przycisku zwalniajacego do płaszcza narzedzia HiQ+, autoklawowalna po 10 szt.</t>
  </si>
  <si>
    <t>Igła Veress'a, długosc 120 mm- autoklawowalna</t>
  </si>
  <si>
    <t>miesiąc</t>
  </si>
  <si>
    <t>Parametry wymagane aparatów do śródoperacyjnego neuromonitoringu w chirurgii tarczycy:</t>
  </si>
  <si>
    <t>monitor nerwów do chirurgii endokrynologicznej z prezentacją odpowiedzi mięśniowej w formie wykresu na ekranie</t>
  </si>
  <si>
    <t>aparat przystępny w obsłudze - dostępne menu i podpowiedzi (ekran pomocy) w języku polskim</t>
  </si>
  <si>
    <t>aparat przystępny w obsłudze - przyłącza kanałów odbiorczych i stymulacyjnych na przednim panelu urządzenia w celu szybkiej weryfikacji ich poprawności</t>
  </si>
  <si>
    <t>baza danych wszystkich pacjentów oraz wykonanie zapisów EMG w wewnętrznej pamięci aparatu</t>
  </si>
  <si>
    <t>generowanie raportu z zabiegu zawierającego min. Odpowiedzi mięśniowe EMG z podaniem godziny rejestracji, prądu stymulacji itp.. W postaci pliku PDF</t>
  </si>
  <si>
    <t>akcesoria i aparat pochodzą od tego samego producenta co ma gwarantować ich kompatybilność i brak zakłóceń w odbiorze EMG</t>
  </si>
  <si>
    <t>8.</t>
  </si>
  <si>
    <t>aparat nie starszy niż pięcioletni</t>
  </si>
  <si>
    <t>aparat dostosowany do stymulacji monopolarnej, bipolarnej oraz ciągłej za pomocą dedykowanej elektrody bipolarnej - zakres natężenia prądu min. 1-20 mA, możliwość ustawienia min. 20 wartości częstotliwości stymulacji</t>
  </si>
  <si>
    <t xml:space="preserve">Wiertło Ø 4.2 mm, długość 145 mm, 3-splotowe do  nasadki przeziernej RDL DePuySynthes </t>
  </si>
  <si>
    <t>Wiertło Ø 3.2 mm, długość 145 mm, 3-splotowe do  nasadki przeziernej RDL DePuySynthes</t>
  </si>
  <si>
    <t xml:space="preserve">Wiertło Ø 5.0 mm, długość 145 mm, 3-splotowe do  nasadki przeziernej RDL DePuySynthes </t>
  </si>
  <si>
    <t xml:space="preserve">Wiertło Ø 3.5 mm z długość 148/122 mm,3-splotowe do  nasadki przeziernej RDL DePuySynthes
</t>
  </si>
  <si>
    <t>Silikonowa, autoklawowalna uszczelka trokaru 5mm OLYMPUS – oznaczona kolorem CZERWONYM (zgodnym z oznaczeniem zaworu trokaru i trokaru) – opakowanie zbiorcze po 10 szt.</t>
  </si>
  <si>
    <t>Dren do pompy płuczącej OLYMPUS</t>
  </si>
  <si>
    <r>
      <t xml:space="preserve">Elektrody neutralne jednorazowego użytku, dwudzielne, hydrożelowe z systemem rozprowadzającym prąd równomiernie na całej  powierzchni elektrody, nie wymagające aplikacji w określonym kierunku w stosunku do pola operacyjnego, powierzchnia 37-38 cm2 PRZEZNACZONE DLA NOWORODKÓW  kompatybilne z systemem NEM, </t>
    </r>
    <r>
      <rPr>
        <sz val="10"/>
        <rFont val="Calibri"/>
        <family val="2"/>
      </rPr>
      <t>etykiety do wklejania do protokołu pacjenta; opakowanie zbiorcze zawierające 50 szt.</t>
    </r>
  </si>
  <si>
    <r>
      <t xml:space="preserve">Elektrody neutralne jednorazowego użytku, dwudzielne, hydrożelowe z systemem rozprowadzającym prąd równomiernie na całej  powierzchni elektrody, nie wymagające aplikacji w określonym kierunku w stosunku do pola operacyjnego, powierzchnia przewodząca 110cm2, bez ograniczenia mocy maksymalnej, kompatybilne z systemem NEM, </t>
    </r>
    <r>
      <rPr>
        <sz val="10"/>
        <rFont val="Calibri"/>
        <family val="2"/>
      </rPr>
      <t>etykiety do wklejania do protokołu pacjenta; opakowanie zbiorcze zawierające 50 szt.</t>
    </r>
  </si>
  <si>
    <r>
      <t>Uchwyt elektrody monopolarnej 4mm, z dwoma przyciskami do aktywacji cięcia i koagulacji, z nierozłącznym kablem o długości</t>
    </r>
    <r>
      <rPr>
        <sz val="10"/>
        <rFont val="Calibri"/>
        <family val="2"/>
      </rPr>
      <t xml:space="preserve"> min. 5 m przystosowanym do systemu rozpoznawania narzędzi. Przeznaczony do min. 100 cykli sterylizacji</t>
    </r>
  </si>
  <si>
    <t>Jednorazowa elektroda odbiorcza min. 4-kanałowa naklejana na całej długości na rurkę intubacyjną o rozm. 7-9 z kanałami odbiorczymi rozmieszczonymi na całym obwodzie (360 stopni) rurki, zapewniającej optymalny kontakt z tkanką i elektroda neutralna, nieinwazyjna w komplecie</t>
  </si>
  <si>
    <t>Przewód przyłączeniowy do 4- kanałowej elektrody (poz.1)</t>
  </si>
  <si>
    <t>Jednorazowa elektroda stymulacyjna, bipolarna typu widelcowego, długość robocza 4-6 cm, zintegrowana z przewodem o min. długości 3 m</t>
  </si>
  <si>
    <r>
      <t xml:space="preserve">Dzierżawa </t>
    </r>
    <r>
      <rPr>
        <b/>
        <sz val="10"/>
        <color indexed="8"/>
        <rFont val="Calibri"/>
        <family val="2"/>
      </rPr>
      <t xml:space="preserve">1 szt. aparatu </t>
    </r>
    <r>
      <rPr>
        <sz val="10"/>
        <color indexed="8"/>
        <rFont val="Calibri"/>
        <family val="2"/>
      </rPr>
      <t>do śródoperacyjnego neuromonitoringu w chirurgii tarczycy</t>
    </r>
  </si>
  <si>
    <t>Ostrza do piły mikro sagittalnej, jednorazowe- rozm.5.5 X 25.5 X 0.4MM ,ilość w opakowaniu 5</t>
  </si>
  <si>
    <t>Ostrza do piły mikro sagittalnej, jednorazowe- rozm.5,5 X 18.5 X 0.4MM , ilość w opakowaniu 5</t>
  </si>
  <si>
    <t xml:space="preserve">But aluminiowy wraz ze zintegrowanym zestawem mocującym kompatybilny z
płytą do mocowania wchodzącą w skład zestawu stabilizatora kolanowego typ
Stulberg </t>
  </si>
  <si>
    <r>
      <t>Element stabilizatora stawu kolanowego typ Stulberg</t>
    </r>
    <r>
      <rPr>
        <sz val="10"/>
        <rFont val="Calibri"/>
        <family val="2"/>
      </rPr>
      <t xml:space="preserve">
płyta do mocowania buta stabilizującego piętę pacjenta wraz z zestawem
dźwigni</t>
    </r>
  </si>
  <si>
    <t>Pakiet 6  - Brzeszczoty do zabiegów ortopedycznych kompatybilne z posiadanym napędem f / ConMed Linvatec NR KAT PRO6100</t>
  </si>
  <si>
    <t>Pakiet 5 - Stabilizator do kończyny dla Bloku Ortopedii kompatybilny z posiadanym 3 -elementowym kpl stabilizujacym firmy Innomed</t>
  </si>
  <si>
    <t>…………………</t>
  </si>
  <si>
    <t xml:space="preserve">data i podpis </t>
  </si>
  <si>
    <t>Pakiet  1 - Oprzyrządowanie zużywalne kompatybilne z narzędziami i trokarami laparoskopowymi firmy OLYMPUS</t>
  </si>
  <si>
    <t>Pakiet  2 - Sprzęt kompatybilny z diatermią chirurgiczną EMED</t>
  </si>
  <si>
    <t>Pakiet 3 - Sprzęt do śródoperacyjnego neuromonitoringu tarczycy</t>
  </si>
  <si>
    <t>Pakiet 4 - Wiertła kompatybilne z nasadką przezierną RDL firmy DePuySynthes</t>
  </si>
  <si>
    <t>Zapasowa autoklawowalna  membrana, opakowanie zbiorcze po 10 szt.</t>
  </si>
  <si>
    <t>Dren do pompy płuczącej OLYMPUS ,  opakowanie zbiorcze po 10 szt.</t>
  </si>
  <si>
    <t>Ostrza do piły mikro sagittalnej, zagięte 90°,jednorazowe, rozm. 14 X 15.5 X 0.4MM, ilość w opakowaniu 5</t>
  </si>
  <si>
    <t>Ostrza do piły mikro sagittalnej, jednorazowe,rozm.9,5 X 25.5 X 0.4MM-ilość w opakowaniu 5</t>
  </si>
  <si>
    <t>Ostrza do piły mikro sagittalnej, jednorazowe, rozm 14 X 25.5 X 0.4MM- ilość w opakowaniu 5</t>
  </si>
  <si>
    <t>Ostrza do piły mikro sagittalnej, jednorazowe, rozm.14 X 41 X 0.4MM ilość w opakowaniu 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</si>
</sst>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&lt;=9999999]###\-##\-##;\(###\)\ ###\-##\-##"/>
    <numFmt numFmtId="168" formatCode="[&lt;=9999999]###\-##\-##;0,###,###,###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\."/>
    <numFmt numFmtId="174" formatCode="#,##0.00\ &quot;zł&quot;"/>
    <numFmt numFmtId="175" formatCode="#,##0.00_ ;\-#,##0.00\ "/>
    <numFmt numFmtId="176" formatCode="_-* #,##0.00\ [$€-1]_-;\-* #,##0.00\ [$€-1]_-;_-* &quot;-&quot;??\ [$€-1]_-;_-@_-"/>
    <numFmt numFmtId="177" formatCode="[$-415]d\ mmmm\ yyyy"/>
    <numFmt numFmtId="178" formatCode="\ #,##0.00&quot; zł &quot;;\-#,##0.00&quot; zł &quot;;&quot; -&quot;#&quot; zł &quot;;@\ "/>
    <numFmt numFmtId="179" formatCode="#,##0&quot; zł&quot;;[Red]\-#,##0&quot; zł&quot;"/>
    <numFmt numFmtId="180" formatCode="0.000"/>
    <numFmt numFmtId="181" formatCode="0.0"/>
  </numFmts>
  <fonts count="6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9"/>
      <color indexed="55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10" xfId="59" applyNumberFormat="1" applyFont="1" applyFill="1" applyBorder="1" applyAlignment="1">
      <alignment horizontal="left" vertical="center" wrapText="1"/>
      <protection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left" vertical="top" wrapText="1"/>
    </xf>
    <xf numFmtId="0" fontId="1" fillId="0" borderId="0" xfId="57" applyFont="1" applyFill="1" applyBorder="1" applyAlignment="1">
      <alignment vertical="center"/>
      <protection/>
    </xf>
    <xf numFmtId="0" fontId="7" fillId="0" borderId="10" xfId="54" applyFont="1" applyFill="1" applyBorder="1" applyAlignment="1" quotePrefix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44" fontId="1" fillId="0" borderId="10" xfId="68" applyNumberFormat="1" applyFont="1" applyFill="1" applyBorder="1" applyAlignment="1">
      <alignment horizontal="center" vertical="center"/>
    </xf>
    <xf numFmtId="44" fontId="1" fillId="0" borderId="10" xfId="68" applyNumberFormat="1" applyFont="1" applyFill="1" applyBorder="1" applyAlignment="1">
      <alignment horizontal="right" vertical="center"/>
    </xf>
    <xf numFmtId="1" fontId="1" fillId="0" borderId="10" xfId="57" applyNumberFormat="1" applyFont="1" applyFill="1" applyBorder="1" applyAlignment="1">
      <alignment horizontal="center" vertical="center"/>
      <protection/>
    </xf>
    <xf numFmtId="1" fontId="1" fillId="0" borderId="10" xfId="68" applyNumberFormat="1" applyFont="1" applyFill="1" applyBorder="1" applyAlignment="1">
      <alignment horizontal="center" vertical="center"/>
    </xf>
    <xf numFmtId="0" fontId="1" fillId="0" borderId="0" xfId="56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4" fontId="4" fillId="0" borderId="0" xfId="55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4" fillId="7" borderId="10" xfId="57" applyFont="1" applyFill="1" applyBorder="1" applyAlignment="1">
      <alignment horizontal="center" vertical="center" wrapText="1"/>
      <protection/>
    </xf>
    <xf numFmtId="0" fontId="4" fillId="7" borderId="10" xfId="57" applyFont="1" applyFill="1" applyBorder="1" applyAlignment="1">
      <alignment horizontal="center" vertical="center" wrapText="1"/>
      <protection/>
    </xf>
    <xf numFmtId="2" fontId="9" fillId="7" borderId="10" xfId="0" applyNumberFormat="1" applyFont="1" applyFill="1" applyBorder="1" applyAlignment="1">
      <alignment horizontal="center" vertical="center" wrapText="1"/>
    </xf>
    <xf numFmtId="44" fontId="8" fillId="30" borderId="10" xfId="68" applyFont="1" applyFill="1" applyBorder="1" applyAlignment="1">
      <alignment horizontal="center" vertical="center" wrapText="1"/>
    </xf>
    <xf numFmtId="44" fontId="4" fillId="30" borderId="10" xfId="55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" fillId="0" borderId="12" xfId="55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0" fillId="0" borderId="0" xfId="57" applyFont="1" applyFill="1" applyAlignment="1">
      <alignment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left" vertical="center"/>
      <protection/>
    </xf>
    <xf numFmtId="0" fontId="31" fillId="0" borderId="0" xfId="57" applyFont="1" applyFill="1" applyAlignment="1">
      <alignment horizontal="center" vertical="center"/>
      <protection/>
    </xf>
    <xf numFmtId="0" fontId="30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30" fillId="0" borderId="0" xfId="0" applyFont="1" applyFill="1" applyAlignment="1">
      <alignment/>
    </xf>
    <xf numFmtId="0" fontId="57" fillId="0" borderId="10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/>
    </xf>
    <xf numFmtId="0" fontId="7" fillId="7" borderId="13" xfId="54" applyFont="1" applyFill="1" applyBorder="1" applyAlignment="1" quotePrefix="1">
      <alignment horizontal="center" vertical="center" wrapText="1"/>
      <protection/>
    </xf>
    <xf numFmtId="0" fontId="7" fillId="7" borderId="14" xfId="53" applyFont="1" applyFill="1" applyBorder="1" applyAlignment="1" quotePrefix="1">
      <alignment horizontal="center" vertical="center" wrapText="1"/>
      <protection/>
    </xf>
    <xf numFmtId="0" fontId="7" fillId="7" borderId="10" xfId="58" applyFont="1" applyFill="1" applyBorder="1" applyAlignment="1" quotePrefix="1">
      <alignment horizontal="center" vertical="center" wrapText="1"/>
      <protection/>
    </xf>
    <xf numFmtId="0" fontId="7" fillId="7" borderId="15" xfId="57" applyFont="1" applyFill="1" applyBorder="1" applyAlignment="1" quotePrefix="1">
      <alignment horizontal="center" vertical="center" wrapText="1"/>
      <protection/>
    </xf>
    <xf numFmtId="0" fontId="7" fillId="7" borderId="16" xfId="57" applyFont="1" applyFill="1" applyBorder="1" applyAlignment="1" quotePrefix="1">
      <alignment horizontal="center" vertical="center" wrapText="1"/>
      <protection/>
    </xf>
    <xf numFmtId="0" fontId="7" fillId="7" borderId="13" xfId="57" applyFont="1" applyFill="1" applyBorder="1" applyAlignment="1" quotePrefix="1">
      <alignment horizontal="center" vertical="center" wrapText="1"/>
      <protection/>
    </xf>
    <xf numFmtId="0" fontId="7" fillId="7" borderId="17" xfId="57" applyFont="1" applyFill="1" applyBorder="1" applyAlignment="1" quotePrefix="1">
      <alignment horizontal="center" vertical="center" wrapText="1"/>
      <protection/>
    </xf>
    <xf numFmtId="0" fontId="7" fillId="7" borderId="10" xfId="57" applyFont="1" applyFill="1" applyBorder="1" applyAlignment="1" quotePrefix="1">
      <alignment horizontal="center" vertical="center" wrapText="1"/>
      <protection/>
    </xf>
    <xf numFmtId="0" fontId="7" fillId="7" borderId="10" xfId="54" applyFont="1" applyFill="1" applyBorder="1" applyAlignment="1" quotePrefix="1">
      <alignment horizontal="center" vertical="center" wrapText="1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0" fontId="57" fillId="0" borderId="10" xfId="59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57" fillId="0" borderId="0" xfId="57" applyFont="1" applyFill="1" applyAlignment="1">
      <alignment vertical="center"/>
      <protection/>
    </xf>
    <xf numFmtId="0" fontId="57" fillId="0" borderId="0" xfId="57" applyFont="1" applyFill="1" applyBorder="1" applyAlignment="1">
      <alignment vertical="center"/>
      <protection/>
    </xf>
    <xf numFmtId="0" fontId="59" fillId="0" borderId="10" xfId="54" applyFont="1" applyFill="1" applyBorder="1" applyAlignment="1" quotePrefix="1">
      <alignment horizontal="center" vertical="center" wrapText="1"/>
      <protection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57" applyFont="1" applyFill="1" applyBorder="1" applyAlignment="1">
      <alignment horizontal="center" vertical="center"/>
      <protection/>
    </xf>
    <xf numFmtId="44" fontId="57" fillId="0" borderId="10" xfId="68" applyNumberFormat="1" applyFont="1" applyFill="1" applyBorder="1" applyAlignment="1">
      <alignment horizontal="center" vertical="center"/>
    </xf>
    <xf numFmtId="44" fontId="57" fillId="0" borderId="10" xfId="68" applyNumberFormat="1" applyFont="1" applyFill="1" applyBorder="1" applyAlignment="1">
      <alignment horizontal="right" vertical="center"/>
    </xf>
    <xf numFmtId="1" fontId="57" fillId="0" borderId="10" xfId="57" applyNumberFormat="1" applyFont="1" applyFill="1" applyBorder="1" applyAlignment="1">
      <alignment horizontal="center" vertical="center"/>
      <protection/>
    </xf>
    <xf numFmtId="1" fontId="57" fillId="0" borderId="10" xfId="68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0" fontId="57" fillId="0" borderId="0" xfId="57" applyFont="1" applyFill="1" applyAlignment="1">
      <alignment horizontal="center" vertical="center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/>
      <protection/>
    </xf>
    <xf numFmtId="0" fontId="59" fillId="7" borderId="13" xfId="54" applyFont="1" applyFill="1" applyBorder="1" applyAlignment="1" quotePrefix="1">
      <alignment horizontal="center" vertical="center" wrapText="1"/>
      <protection/>
    </xf>
    <xf numFmtId="0" fontId="59" fillId="7" borderId="14" xfId="53" applyFont="1" applyFill="1" applyBorder="1" applyAlignment="1" quotePrefix="1">
      <alignment horizontal="center" vertical="center" wrapText="1"/>
      <protection/>
    </xf>
    <xf numFmtId="0" fontId="59" fillId="7" borderId="10" xfId="58" applyFont="1" applyFill="1" applyBorder="1" applyAlignment="1" quotePrefix="1">
      <alignment horizontal="center" vertical="center" wrapText="1"/>
      <protection/>
    </xf>
    <xf numFmtId="0" fontId="59" fillId="7" borderId="15" xfId="57" applyFont="1" applyFill="1" applyBorder="1" applyAlignment="1" quotePrefix="1">
      <alignment horizontal="center" vertical="center" wrapText="1"/>
      <protection/>
    </xf>
    <xf numFmtId="0" fontId="59" fillId="7" borderId="16" xfId="57" applyFont="1" applyFill="1" applyBorder="1" applyAlignment="1" quotePrefix="1">
      <alignment horizontal="center" vertical="center" wrapText="1"/>
      <protection/>
    </xf>
    <xf numFmtId="0" fontId="59" fillId="7" borderId="13" xfId="57" applyFont="1" applyFill="1" applyBorder="1" applyAlignment="1" quotePrefix="1">
      <alignment horizontal="center" vertical="center" wrapText="1"/>
      <protection/>
    </xf>
    <xf numFmtId="0" fontId="59" fillId="7" borderId="17" xfId="57" applyFont="1" applyFill="1" applyBorder="1" applyAlignment="1" quotePrefix="1">
      <alignment horizontal="center" vertical="center" wrapText="1"/>
      <protection/>
    </xf>
    <xf numFmtId="0" fontId="59" fillId="7" borderId="10" xfId="57" applyFont="1" applyFill="1" applyBorder="1" applyAlignment="1" quotePrefix="1">
      <alignment horizontal="center" vertical="center" wrapText="1"/>
      <protection/>
    </xf>
    <xf numFmtId="0" fontId="59" fillId="7" borderId="10" xfId="54" applyFont="1" applyFill="1" applyBorder="1" applyAlignment="1" quotePrefix="1">
      <alignment horizontal="center" vertical="center" wrapText="1"/>
      <protection/>
    </xf>
    <xf numFmtId="44" fontId="57" fillId="30" borderId="10" xfId="68" applyFont="1" applyFill="1" applyBorder="1" applyAlignment="1">
      <alignment horizontal="center" vertical="center" wrapText="1"/>
    </xf>
    <xf numFmtId="44" fontId="10" fillId="0" borderId="10" xfId="68" applyNumberFormat="1" applyFont="1" applyFill="1" applyBorder="1" applyAlignment="1">
      <alignment horizontal="center" vertical="center"/>
    </xf>
    <xf numFmtId="44" fontId="10" fillId="0" borderId="10" xfId="68" applyNumberFormat="1" applyFont="1" applyFill="1" applyBorder="1" applyAlignment="1">
      <alignment horizontal="right" vertical="center"/>
    </xf>
    <xf numFmtId="1" fontId="10" fillId="0" borderId="10" xfId="68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/>
      <protection/>
    </xf>
    <xf numFmtId="1" fontId="10" fillId="0" borderId="10" xfId="57" applyNumberFormat="1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12" xfId="55" applyFont="1" applyFill="1" applyBorder="1" applyAlignment="1">
      <alignment vertical="center"/>
      <protection/>
    </xf>
    <xf numFmtId="44" fontId="35" fillId="30" borderId="10" xfId="55" applyNumberFormat="1" applyFont="1" applyFill="1" applyBorder="1" applyAlignment="1">
      <alignment vertical="center"/>
      <protection/>
    </xf>
    <xf numFmtId="44" fontId="35" fillId="0" borderId="0" xfId="5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/>
    </xf>
    <xf numFmtId="0" fontId="10" fillId="0" borderId="0" xfId="57" applyFont="1" applyFill="1" applyBorder="1" applyAlignment="1">
      <alignment horizontal="center" vertical="center" wrapText="1"/>
      <protection/>
    </xf>
    <xf numFmtId="0" fontId="60" fillId="7" borderId="10" xfId="57" applyFont="1" applyFill="1" applyBorder="1" applyAlignment="1">
      <alignment horizontal="center" vertical="center" wrapText="1"/>
      <protection/>
    </xf>
    <xf numFmtId="2" fontId="60" fillId="7" borderId="10" xfId="0" applyNumberFormat="1" applyFont="1" applyFill="1" applyBorder="1" applyAlignment="1">
      <alignment horizontal="center" vertical="center" wrapText="1"/>
    </xf>
    <xf numFmtId="0" fontId="60" fillId="0" borderId="0" xfId="57" applyFont="1" applyFill="1" applyAlignment="1">
      <alignment vertical="center"/>
      <protection/>
    </xf>
    <xf numFmtId="0" fontId="10" fillId="0" borderId="0" xfId="57" applyFont="1" applyAlignment="1">
      <alignment vertical="center" wrapText="1"/>
      <protection/>
    </xf>
    <xf numFmtId="173" fontId="10" fillId="0" borderId="10" xfId="57" applyNumberFormat="1" applyFont="1" applyFill="1" applyBorder="1" applyAlignment="1">
      <alignment horizontal="center" vertical="center" wrapText="1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9" fontId="35" fillId="0" borderId="0" xfId="0" applyNumberFormat="1" applyFont="1" applyFill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vertical="center"/>
      <protection/>
    </xf>
    <xf numFmtId="0" fontId="35" fillId="0" borderId="0" xfId="57" applyFont="1" applyFill="1" applyAlignment="1">
      <alignment vertical="center"/>
      <protection/>
    </xf>
    <xf numFmtId="0" fontId="35" fillId="0" borderId="0" xfId="0" applyFont="1" applyFill="1" applyBorder="1" applyAlignment="1">
      <alignment/>
    </xf>
    <xf numFmtId="0" fontId="35" fillId="7" borderId="1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32" fillId="7" borderId="10" xfId="57" applyFont="1" applyFill="1" applyBorder="1" applyAlignment="1">
      <alignment horizontal="center" vertical="center" wrapText="1"/>
      <protection/>
    </xf>
    <xf numFmtId="2" fontId="32" fillId="7" borderId="10" xfId="0" applyNumberFormat="1" applyFont="1" applyFill="1" applyBorder="1" applyAlignment="1">
      <alignment horizontal="center" vertical="center" wrapText="1"/>
    </xf>
    <xf numFmtId="0" fontId="36" fillId="7" borderId="13" xfId="54" applyFont="1" applyFill="1" applyBorder="1" applyAlignment="1" quotePrefix="1">
      <alignment horizontal="center" vertical="center" wrapText="1"/>
      <protection/>
    </xf>
    <xf numFmtId="0" fontId="36" fillId="7" borderId="14" xfId="53" applyFont="1" applyFill="1" applyBorder="1" applyAlignment="1" quotePrefix="1">
      <alignment horizontal="center" vertical="center" wrapText="1"/>
      <protection/>
    </xf>
    <xf numFmtId="0" fontId="36" fillId="7" borderId="10" xfId="58" applyFont="1" applyFill="1" applyBorder="1" applyAlignment="1" quotePrefix="1">
      <alignment horizontal="center" vertical="center" wrapText="1"/>
      <protection/>
    </xf>
    <xf numFmtId="0" fontId="36" fillId="7" borderId="15" xfId="57" applyFont="1" applyFill="1" applyBorder="1" applyAlignment="1" quotePrefix="1">
      <alignment horizontal="center" vertical="center" wrapText="1"/>
      <protection/>
    </xf>
    <xf numFmtId="0" fontId="36" fillId="7" borderId="16" xfId="57" applyFont="1" applyFill="1" applyBorder="1" applyAlignment="1" quotePrefix="1">
      <alignment horizontal="center" vertical="center" wrapText="1"/>
      <protection/>
    </xf>
    <xf numFmtId="0" fontId="36" fillId="7" borderId="13" xfId="57" applyFont="1" applyFill="1" applyBorder="1" applyAlignment="1" quotePrefix="1">
      <alignment horizontal="center" vertical="center" wrapText="1"/>
      <protection/>
    </xf>
    <xf numFmtId="0" fontId="36" fillId="7" borderId="17" xfId="57" applyFont="1" applyFill="1" applyBorder="1" applyAlignment="1" quotePrefix="1">
      <alignment horizontal="center" vertical="center" wrapText="1"/>
      <protection/>
    </xf>
    <xf numFmtId="0" fontId="36" fillId="7" borderId="10" xfId="57" applyFont="1" applyFill="1" applyBorder="1" applyAlignment="1" quotePrefix="1">
      <alignment horizontal="center" vertical="center" wrapText="1"/>
      <protection/>
    </xf>
    <xf numFmtId="0" fontId="36" fillId="7" borderId="10" xfId="54" applyFont="1" applyFill="1" applyBorder="1" applyAlignment="1" quotePrefix="1">
      <alignment horizontal="center" vertical="center" wrapText="1"/>
      <protection/>
    </xf>
    <xf numFmtId="0" fontId="30" fillId="0" borderId="10" xfId="59" applyNumberFormat="1" applyFont="1" applyFill="1" applyBorder="1" applyAlignment="1">
      <alignment horizontal="left" vertical="center" wrapText="1"/>
      <protection/>
    </xf>
    <xf numFmtId="0" fontId="61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57" applyFont="1" applyFill="1" applyBorder="1" applyAlignment="1">
      <alignment horizontal="center" vertical="center"/>
      <protection/>
    </xf>
    <xf numFmtId="44" fontId="30" fillId="30" borderId="10" xfId="68" applyFont="1" applyFill="1" applyBorder="1" applyAlignment="1">
      <alignment horizontal="center" vertical="center" wrapText="1"/>
    </xf>
    <xf numFmtId="44" fontId="30" fillId="0" borderId="10" xfId="68" applyNumberFormat="1" applyFont="1" applyFill="1" applyBorder="1" applyAlignment="1">
      <alignment horizontal="center" vertical="center"/>
    </xf>
    <xf numFmtId="44" fontId="30" fillId="0" borderId="10" xfId="68" applyNumberFormat="1" applyFont="1" applyFill="1" applyBorder="1" applyAlignment="1">
      <alignment horizontal="right" vertical="center"/>
    </xf>
    <xf numFmtId="1" fontId="30" fillId="0" borderId="10" xfId="57" applyNumberFormat="1" applyFont="1" applyFill="1" applyBorder="1" applyAlignment="1">
      <alignment horizontal="center" vertical="center"/>
      <protection/>
    </xf>
    <xf numFmtId="1" fontId="30" fillId="0" borderId="10" xfId="68" applyNumberFormat="1" applyFont="1" applyFill="1" applyBorder="1" applyAlignment="1">
      <alignment horizontal="center" vertical="center"/>
    </xf>
    <xf numFmtId="0" fontId="36" fillId="0" borderId="10" xfId="54" applyFont="1" applyFill="1" applyBorder="1" applyAlignment="1" quotePrefix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wrapText="1"/>
    </xf>
    <xf numFmtId="0" fontId="30" fillId="0" borderId="0" xfId="56" applyFont="1" applyFill="1" applyBorder="1" applyAlignment="1">
      <alignment horizontal="left" vertical="center" wrapText="1"/>
      <protection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2" xfId="55" applyFont="1" applyFill="1" applyBorder="1" applyAlignment="1">
      <alignment vertical="center"/>
      <protection/>
    </xf>
    <xf numFmtId="44" fontId="32" fillId="30" borderId="10" xfId="55" applyNumberFormat="1" applyFont="1" applyFill="1" applyBorder="1" applyAlignment="1">
      <alignment vertical="center"/>
      <protection/>
    </xf>
    <xf numFmtId="44" fontId="32" fillId="0" borderId="0" xfId="55" applyNumberFormat="1" applyFont="1" applyFill="1" applyBorder="1" applyAlignment="1">
      <alignment vertic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8" fillId="0" borderId="10" xfId="59" applyNumberFormat="1" applyFont="1" applyFill="1" applyBorder="1" applyAlignment="1">
      <alignment horizontal="left" vertical="center" wrapText="1"/>
      <protection/>
    </xf>
    <xf numFmtId="44" fontId="38" fillId="30" borderId="10" xfId="68" applyFont="1" applyFill="1" applyBorder="1" applyAlignment="1">
      <alignment horizontal="center" vertical="center" wrapText="1"/>
    </xf>
    <xf numFmtId="8" fontId="38" fillId="30" borderId="10" xfId="68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173" fontId="10" fillId="0" borderId="0" xfId="57" applyNumberFormat="1" applyFont="1" applyFill="1" applyBorder="1" applyAlignment="1">
      <alignment horizontal="left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0" fillId="0" borderId="0" xfId="59" applyFont="1" applyFill="1" applyAlignment="1">
      <alignment horizontal="left" vertical="center" wrapText="1"/>
      <protection/>
    </xf>
    <xf numFmtId="0" fontId="60" fillId="7" borderId="10" xfId="57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4" fontId="10" fillId="30" borderId="10" xfId="68" applyFont="1" applyFill="1" applyBorder="1" applyAlignment="1">
      <alignment horizontal="center" vertical="center" wrapText="1"/>
    </xf>
    <xf numFmtId="0" fontId="10" fillId="0" borderId="10" xfId="59" applyNumberFormat="1" applyFont="1" applyFill="1" applyBorder="1" applyAlignment="1">
      <alignment horizontal="left" vertical="center" wrapText="1"/>
      <protection/>
    </xf>
    <xf numFmtId="0" fontId="35" fillId="0" borderId="0" xfId="59" applyFont="1" applyFill="1" applyAlignment="1">
      <alignment horizontal="left" vertical="center" wrapText="1"/>
      <protection/>
    </xf>
    <xf numFmtId="0" fontId="60" fillId="0" borderId="0" xfId="59" applyFont="1" applyFill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35" fillId="0" borderId="0" xfId="59" applyFont="1" applyAlignment="1">
      <alignment horizontal="left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1" fontId="10" fillId="0" borderId="21" xfId="68" applyNumberFormat="1" applyFont="1" applyFill="1" applyBorder="1" applyAlignment="1">
      <alignment horizontal="center" vertical="center"/>
    </xf>
    <xf numFmtId="0" fontId="35" fillId="0" borderId="0" xfId="59" applyFont="1" applyFill="1" applyAlignment="1">
      <alignment horizontal="left" vertical="center" wrapText="1"/>
      <protection/>
    </xf>
    <xf numFmtId="0" fontId="32" fillId="7" borderId="10" xfId="57" applyFont="1" applyFill="1" applyBorder="1" applyAlignment="1">
      <alignment horizontal="center" vertical="center" wrapText="1"/>
      <protection/>
    </xf>
    <xf numFmtId="0" fontId="36" fillId="7" borderId="22" xfId="54" applyFont="1" applyFill="1" applyBorder="1" applyAlignment="1" quotePrefix="1">
      <alignment horizontal="center" vertical="center" wrapText="1"/>
      <protection/>
    </xf>
    <xf numFmtId="0" fontId="36" fillId="7" borderId="23" xfId="54" applyFont="1" applyFill="1" applyBorder="1" applyAlignment="1">
      <alignment horizontal="center" vertical="center" wrapText="1"/>
      <protection/>
    </xf>
    <xf numFmtId="0" fontId="32" fillId="0" borderId="12" xfId="55" applyFont="1" applyFill="1" applyBorder="1" applyAlignment="1">
      <alignment horizontal="center" vertical="center"/>
      <protection/>
    </xf>
    <xf numFmtId="0" fontId="4" fillId="7" borderId="10" xfId="57" applyFont="1" applyFill="1" applyBorder="1" applyAlignment="1">
      <alignment horizontal="center" vertical="center" wrapText="1"/>
      <protection/>
    </xf>
    <xf numFmtId="0" fontId="7" fillId="7" borderId="22" xfId="54" applyFont="1" applyFill="1" applyBorder="1" applyAlignment="1" quotePrefix="1">
      <alignment horizontal="center" vertical="center" wrapText="1"/>
      <protection/>
    </xf>
    <xf numFmtId="0" fontId="7" fillId="7" borderId="23" xfId="54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10" fillId="0" borderId="24" xfId="57" applyFont="1" applyFill="1" applyBorder="1" applyAlignment="1">
      <alignment horizontal="left" vertical="center" wrapText="1"/>
      <protection/>
    </xf>
    <xf numFmtId="0" fontId="10" fillId="0" borderId="25" xfId="57" applyFont="1" applyFill="1" applyBorder="1" applyAlignment="1">
      <alignment horizontal="left" vertical="center" wrapText="1"/>
      <protection/>
    </xf>
    <xf numFmtId="0" fontId="10" fillId="0" borderId="20" xfId="57" applyFont="1" applyFill="1" applyBorder="1" applyAlignment="1">
      <alignment horizontal="left" vertical="center" wrapText="1"/>
      <protection/>
    </xf>
    <xf numFmtId="0" fontId="10" fillId="30" borderId="10" xfId="57" applyFont="1" applyFill="1" applyBorder="1" applyAlignment="1">
      <alignment horizontal="center" vertical="center" wrapText="1"/>
      <protection/>
    </xf>
    <xf numFmtId="0" fontId="10" fillId="30" borderId="24" xfId="57" applyFont="1" applyFill="1" applyBorder="1" applyAlignment="1">
      <alignment horizontal="center" vertical="center" wrapText="1"/>
      <protection/>
    </xf>
    <xf numFmtId="0" fontId="10" fillId="30" borderId="25" xfId="57" applyFont="1" applyFill="1" applyBorder="1" applyAlignment="1">
      <alignment horizontal="center" vertical="center" wrapText="1"/>
      <protection/>
    </xf>
    <xf numFmtId="0" fontId="10" fillId="30" borderId="20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 applyProtection="1">
      <alignment horizontal="left" vertical="center" wrapText="1"/>
      <protection locked="0"/>
    </xf>
    <xf numFmtId="0" fontId="10" fillId="0" borderId="25" xfId="57" applyFont="1" applyFill="1" applyBorder="1" applyAlignment="1" applyProtection="1">
      <alignment horizontal="left" vertical="center" wrapText="1"/>
      <protection locked="0"/>
    </xf>
    <xf numFmtId="0" fontId="10" fillId="0" borderId="20" xfId="57" applyFont="1" applyFill="1" applyBorder="1" applyAlignment="1" applyProtection="1">
      <alignment horizontal="left" vertical="center" wrapText="1"/>
      <protection locked="0"/>
    </xf>
    <xf numFmtId="0" fontId="35" fillId="0" borderId="0" xfId="59" applyFont="1" applyAlignment="1">
      <alignment horizontal="left" vertical="center" wrapText="1"/>
      <protection/>
    </xf>
    <xf numFmtId="0" fontId="35" fillId="7" borderId="10" xfId="57" applyFont="1" applyFill="1" applyBorder="1" applyAlignment="1">
      <alignment horizontal="center" vertical="center" wrapText="1"/>
      <protection/>
    </xf>
    <xf numFmtId="0" fontId="35" fillId="0" borderId="12" xfId="55" applyFont="1" applyFill="1" applyBorder="1" applyAlignment="1">
      <alignment horizontal="center" vertical="center"/>
      <protection/>
    </xf>
    <xf numFmtId="0" fontId="60" fillId="0" borderId="0" xfId="59" applyFont="1" applyFill="1" applyAlignment="1">
      <alignment horizontal="left" vertical="center" wrapText="1"/>
      <protection/>
    </xf>
    <xf numFmtId="0" fontId="60" fillId="7" borderId="10" xfId="57" applyFont="1" applyFill="1" applyBorder="1" applyAlignment="1">
      <alignment horizontal="center" vertical="center" wrapText="1"/>
      <protection/>
    </xf>
    <xf numFmtId="0" fontId="59" fillId="7" borderId="22" xfId="54" applyFont="1" applyFill="1" applyBorder="1" applyAlignment="1" quotePrefix="1">
      <alignment horizontal="center" vertical="center" wrapText="1"/>
      <protection/>
    </xf>
    <xf numFmtId="0" fontId="59" fillId="7" borderId="23" xfId="54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1" xfId="53"/>
    <cellStyle name="Normalny_Arkusz13" xfId="54"/>
    <cellStyle name="Normalny_Arkusz5" xfId="55"/>
    <cellStyle name="Normalny_Arkusz9" xfId="56"/>
    <cellStyle name="Normalny_kardiowert_w2-zal2" xfId="57"/>
    <cellStyle name="Normalny_pak. nr 1, 2009" xfId="58"/>
    <cellStyle name="Normalny_Przedmiot zamówienia - załącznik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0" zoomScaleNormal="80" zoomScaleSheetLayoutView="90" zoomScalePageLayoutView="70" workbookViewId="0" topLeftCell="A9">
      <selection activeCell="L13" sqref="L13"/>
    </sheetView>
  </sheetViews>
  <sheetFormatPr defaultColWidth="9.00390625" defaultRowHeight="12.75"/>
  <cols>
    <col min="1" max="1" width="8.25390625" style="32" customWidth="1"/>
    <col min="2" max="2" width="29.75390625" style="32" customWidth="1"/>
    <col min="3" max="3" width="11.00390625" style="32" customWidth="1"/>
    <col min="4" max="4" width="7.875" style="32" customWidth="1"/>
    <col min="5" max="5" width="12.75390625" style="33" customWidth="1"/>
    <col min="6" max="6" width="13.75390625" style="33" customWidth="1"/>
    <col min="7" max="7" width="11.875" style="33" customWidth="1"/>
    <col min="8" max="8" width="12.25390625" style="33" customWidth="1"/>
    <col min="9" max="9" width="5.75390625" style="33" customWidth="1"/>
    <col min="10" max="10" width="12.625" style="33" customWidth="1"/>
    <col min="11" max="11" width="10.125" style="33" customWidth="1"/>
    <col min="12" max="12" width="18.625" style="32" customWidth="1"/>
    <col min="13" max="16384" width="9.125" style="32" customWidth="1"/>
  </cols>
  <sheetData>
    <row r="1" spans="1:11" s="39" customFormat="1" ht="12.75">
      <c r="A1" s="169" t="s">
        <v>86</v>
      </c>
      <c r="B1" s="169"/>
      <c r="C1" s="169"/>
      <c r="D1" s="169"/>
      <c r="E1" s="169"/>
      <c r="F1" s="169"/>
      <c r="G1" s="169"/>
      <c r="H1" s="169"/>
      <c r="I1" s="169"/>
      <c r="J1" s="169"/>
      <c r="K1" s="163"/>
    </row>
    <row r="2" spans="1:12" s="38" customFormat="1" ht="36">
      <c r="A2" s="170" t="s">
        <v>0</v>
      </c>
      <c r="B2" s="170"/>
      <c r="C2" s="113" t="s">
        <v>7</v>
      </c>
      <c r="D2" s="113" t="s">
        <v>1</v>
      </c>
      <c r="E2" s="113" t="s">
        <v>8</v>
      </c>
      <c r="F2" s="113" t="s">
        <v>2</v>
      </c>
      <c r="G2" s="113" t="s">
        <v>9</v>
      </c>
      <c r="H2" s="113" t="s">
        <v>3</v>
      </c>
      <c r="I2" s="113" t="s">
        <v>10</v>
      </c>
      <c r="J2" s="113" t="s">
        <v>4</v>
      </c>
      <c r="K2" s="113" t="s">
        <v>23</v>
      </c>
      <c r="L2" s="114" t="s">
        <v>24</v>
      </c>
    </row>
    <row r="3" spans="1:12" s="41" customFormat="1" ht="12">
      <c r="A3" s="171" t="s">
        <v>14</v>
      </c>
      <c r="B3" s="172"/>
      <c r="C3" s="115" t="s">
        <v>15</v>
      </c>
      <c r="D3" s="116" t="s">
        <v>16</v>
      </c>
      <c r="E3" s="117" t="s">
        <v>17</v>
      </c>
      <c r="F3" s="117" t="s">
        <v>18</v>
      </c>
      <c r="G3" s="118" t="s">
        <v>19</v>
      </c>
      <c r="H3" s="119" t="s">
        <v>20</v>
      </c>
      <c r="I3" s="120" t="s">
        <v>21</v>
      </c>
      <c r="J3" s="121" t="s">
        <v>22</v>
      </c>
      <c r="K3" s="122">
        <v>10</v>
      </c>
      <c r="L3" s="123">
        <v>11</v>
      </c>
    </row>
    <row r="4" spans="1:12" s="41" customFormat="1" ht="72">
      <c r="A4" s="124">
        <v>1</v>
      </c>
      <c r="B4" s="125" t="s">
        <v>30</v>
      </c>
      <c r="C4" s="126">
        <v>4</v>
      </c>
      <c r="D4" s="126" t="s">
        <v>25</v>
      </c>
      <c r="E4" s="127"/>
      <c r="F4" s="128"/>
      <c r="G4" s="129">
        <f aca="true" t="shared" si="0" ref="G4:G21">ROUND(F4*(1+(I4/100)),2)</f>
        <v>0</v>
      </c>
      <c r="H4" s="130">
        <f aca="true" t="shared" si="1" ref="H4:H21">C4*F4</f>
        <v>0</v>
      </c>
      <c r="I4" s="131">
        <v>8</v>
      </c>
      <c r="J4" s="130">
        <f aca="true" t="shared" si="2" ref="J4:J21">H4+H4*I4/100</f>
        <v>0</v>
      </c>
      <c r="K4" s="132">
        <v>10</v>
      </c>
      <c r="L4" s="133"/>
    </row>
    <row r="5" spans="1:12" s="41" customFormat="1" ht="66" customHeight="1">
      <c r="A5" s="134">
        <v>2</v>
      </c>
      <c r="B5" s="125" t="s">
        <v>69</v>
      </c>
      <c r="C5" s="126">
        <v>8</v>
      </c>
      <c r="D5" s="126" t="s">
        <v>25</v>
      </c>
      <c r="E5" s="127"/>
      <c r="F5" s="128"/>
      <c r="G5" s="129">
        <f t="shared" si="0"/>
        <v>0</v>
      </c>
      <c r="H5" s="130">
        <f t="shared" si="1"/>
        <v>0</v>
      </c>
      <c r="I5" s="131">
        <v>8</v>
      </c>
      <c r="J5" s="130">
        <f t="shared" si="2"/>
        <v>0</v>
      </c>
      <c r="K5" s="132">
        <v>10</v>
      </c>
      <c r="L5" s="133"/>
    </row>
    <row r="6" spans="1:12" s="41" customFormat="1" ht="61.5" customHeight="1">
      <c r="A6" s="134">
        <v>3</v>
      </c>
      <c r="B6" s="125" t="s">
        <v>31</v>
      </c>
      <c r="C6" s="126">
        <v>8</v>
      </c>
      <c r="D6" s="126" t="s">
        <v>25</v>
      </c>
      <c r="E6" s="127"/>
      <c r="F6" s="128"/>
      <c r="G6" s="129">
        <f t="shared" si="0"/>
        <v>0</v>
      </c>
      <c r="H6" s="130">
        <f t="shared" si="1"/>
        <v>0</v>
      </c>
      <c r="I6" s="131">
        <v>8</v>
      </c>
      <c r="J6" s="130">
        <f t="shared" si="2"/>
        <v>0</v>
      </c>
      <c r="K6" s="132">
        <v>10</v>
      </c>
      <c r="L6" s="133"/>
    </row>
    <row r="7" spans="1:12" s="41" customFormat="1" ht="36">
      <c r="A7" s="134">
        <v>4</v>
      </c>
      <c r="B7" s="125" t="s">
        <v>32</v>
      </c>
      <c r="C7" s="126">
        <v>4</v>
      </c>
      <c r="D7" s="126" t="s">
        <v>5</v>
      </c>
      <c r="E7" s="127"/>
      <c r="F7" s="128"/>
      <c r="G7" s="129">
        <f t="shared" si="0"/>
        <v>0</v>
      </c>
      <c r="H7" s="130">
        <f t="shared" si="1"/>
        <v>0</v>
      </c>
      <c r="I7" s="131">
        <v>8</v>
      </c>
      <c r="J7" s="130">
        <f t="shared" si="2"/>
        <v>0</v>
      </c>
      <c r="K7" s="132">
        <v>1</v>
      </c>
      <c r="L7" s="133"/>
    </row>
    <row r="8" spans="1:12" s="41" customFormat="1" ht="36">
      <c r="A8" s="124">
        <v>5</v>
      </c>
      <c r="B8" s="125" t="s">
        <v>33</v>
      </c>
      <c r="C8" s="126">
        <v>10</v>
      </c>
      <c r="D8" s="126" t="s">
        <v>25</v>
      </c>
      <c r="E8" s="127"/>
      <c r="F8" s="128"/>
      <c r="G8" s="129">
        <f t="shared" si="0"/>
        <v>0</v>
      </c>
      <c r="H8" s="130">
        <f t="shared" si="1"/>
        <v>0</v>
      </c>
      <c r="I8" s="131">
        <v>8</v>
      </c>
      <c r="J8" s="130">
        <f t="shared" si="2"/>
        <v>0</v>
      </c>
      <c r="K8" s="132">
        <v>10</v>
      </c>
      <c r="L8" s="133"/>
    </row>
    <row r="9" spans="1:12" s="41" customFormat="1" ht="23.25" customHeight="1">
      <c r="A9" s="134">
        <v>6</v>
      </c>
      <c r="B9" s="135" t="s">
        <v>91</v>
      </c>
      <c r="C9" s="126">
        <v>2</v>
      </c>
      <c r="D9" s="126" t="s">
        <v>25</v>
      </c>
      <c r="E9" s="127"/>
      <c r="F9" s="128"/>
      <c r="G9" s="129">
        <f t="shared" si="0"/>
        <v>0</v>
      </c>
      <c r="H9" s="130">
        <f t="shared" si="1"/>
        <v>0</v>
      </c>
      <c r="I9" s="131">
        <v>8</v>
      </c>
      <c r="J9" s="130">
        <f t="shared" si="2"/>
        <v>0</v>
      </c>
      <c r="K9" s="132">
        <v>10</v>
      </c>
      <c r="L9" s="133"/>
    </row>
    <row r="10" spans="1:12" s="41" customFormat="1" ht="17.25" customHeight="1">
      <c r="A10" s="134">
        <v>7</v>
      </c>
      <c r="B10" s="135" t="s">
        <v>70</v>
      </c>
      <c r="C10" s="126">
        <v>10</v>
      </c>
      <c r="D10" s="126" t="s">
        <v>5</v>
      </c>
      <c r="E10" s="127"/>
      <c r="F10" s="128"/>
      <c r="G10" s="129">
        <f t="shared" si="0"/>
        <v>0</v>
      </c>
      <c r="H10" s="130">
        <f t="shared" si="1"/>
        <v>0</v>
      </c>
      <c r="I10" s="131">
        <v>8</v>
      </c>
      <c r="J10" s="130">
        <f t="shared" si="2"/>
        <v>0</v>
      </c>
      <c r="K10" s="132">
        <v>1</v>
      </c>
      <c r="L10" s="133"/>
    </row>
    <row r="11" spans="1:12" s="41" customFormat="1" ht="24.75" customHeight="1">
      <c r="A11" s="134">
        <v>8</v>
      </c>
      <c r="B11" s="135" t="s">
        <v>90</v>
      </c>
      <c r="C11" s="126">
        <v>10</v>
      </c>
      <c r="D11" s="126" t="s">
        <v>25</v>
      </c>
      <c r="E11" s="127"/>
      <c r="F11" s="128"/>
      <c r="G11" s="129">
        <f t="shared" si="0"/>
        <v>0</v>
      </c>
      <c r="H11" s="130">
        <f t="shared" si="1"/>
        <v>0</v>
      </c>
      <c r="I11" s="131">
        <v>8</v>
      </c>
      <c r="J11" s="130">
        <f t="shared" si="2"/>
        <v>0</v>
      </c>
      <c r="K11" s="132">
        <v>10</v>
      </c>
      <c r="L11" s="133"/>
    </row>
    <row r="12" spans="1:12" s="41" customFormat="1" ht="27.75" customHeight="1">
      <c r="A12" s="124">
        <v>9</v>
      </c>
      <c r="B12" s="125" t="s">
        <v>34</v>
      </c>
      <c r="C12" s="126">
        <v>6</v>
      </c>
      <c r="D12" s="126" t="s">
        <v>5</v>
      </c>
      <c r="E12" s="127"/>
      <c r="F12" s="128"/>
      <c r="G12" s="129">
        <f t="shared" si="0"/>
        <v>0</v>
      </c>
      <c r="H12" s="130">
        <f t="shared" si="1"/>
        <v>0</v>
      </c>
      <c r="I12" s="131">
        <v>8</v>
      </c>
      <c r="J12" s="130">
        <f t="shared" si="2"/>
        <v>0</v>
      </c>
      <c r="K12" s="132">
        <v>1</v>
      </c>
      <c r="L12" s="133"/>
    </row>
    <row r="13" spans="1:12" s="41" customFormat="1" ht="60">
      <c r="A13" s="134">
        <v>10</v>
      </c>
      <c r="B13" s="125" t="s">
        <v>35</v>
      </c>
      <c r="C13" s="126">
        <v>4</v>
      </c>
      <c r="D13" s="126" t="s">
        <v>5</v>
      </c>
      <c r="E13" s="127"/>
      <c r="F13" s="128"/>
      <c r="G13" s="129">
        <f t="shared" si="0"/>
        <v>0</v>
      </c>
      <c r="H13" s="130">
        <f t="shared" si="1"/>
        <v>0</v>
      </c>
      <c r="I13" s="131">
        <v>8</v>
      </c>
      <c r="J13" s="130">
        <f t="shared" si="2"/>
        <v>0</v>
      </c>
      <c r="K13" s="132">
        <v>1</v>
      </c>
      <c r="L13" s="133"/>
    </row>
    <row r="14" spans="1:12" s="41" customFormat="1" ht="60">
      <c r="A14" s="134">
        <v>11</v>
      </c>
      <c r="B14" s="125" t="s">
        <v>36</v>
      </c>
      <c r="C14" s="126">
        <v>4</v>
      </c>
      <c r="D14" s="126" t="s">
        <v>5</v>
      </c>
      <c r="E14" s="127"/>
      <c r="F14" s="128"/>
      <c r="G14" s="129">
        <f t="shared" si="0"/>
        <v>0</v>
      </c>
      <c r="H14" s="130">
        <f t="shared" si="1"/>
        <v>0</v>
      </c>
      <c r="I14" s="131">
        <v>8</v>
      </c>
      <c r="J14" s="130">
        <f t="shared" si="2"/>
        <v>0</v>
      </c>
      <c r="K14" s="132">
        <v>1</v>
      </c>
      <c r="L14" s="133"/>
    </row>
    <row r="15" spans="1:12" s="41" customFormat="1" ht="84">
      <c r="A15" s="134">
        <v>12</v>
      </c>
      <c r="B15" s="125" t="s">
        <v>37</v>
      </c>
      <c r="C15" s="126">
        <v>2</v>
      </c>
      <c r="D15" s="126" t="s">
        <v>5</v>
      </c>
      <c r="E15" s="127"/>
      <c r="F15" s="128"/>
      <c r="G15" s="129">
        <f t="shared" si="0"/>
        <v>0</v>
      </c>
      <c r="H15" s="130">
        <f t="shared" si="1"/>
        <v>0</v>
      </c>
      <c r="I15" s="131">
        <v>8</v>
      </c>
      <c r="J15" s="130">
        <f t="shared" si="2"/>
        <v>0</v>
      </c>
      <c r="K15" s="132">
        <v>1</v>
      </c>
      <c r="L15" s="133"/>
    </row>
    <row r="16" spans="1:12" s="41" customFormat="1" ht="194.25" customHeight="1">
      <c r="A16" s="124">
        <v>13</v>
      </c>
      <c r="B16" s="125" t="s">
        <v>49</v>
      </c>
      <c r="C16" s="126">
        <v>2</v>
      </c>
      <c r="D16" s="126" t="s">
        <v>5</v>
      </c>
      <c r="E16" s="127"/>
      <c r="F16" s="128"/>
      <c r="G16" s="129">
        <f t="shared" si="0"/>
        <v>0</v>
      </c>
      <c r="H16" s="130">
        <f t="shared" si="1"/>
        <v>0</v>
      </c>
      <c r="I16" s="131">
        <v>8</v>
      </c>
      <c r="J16" s="130">
        <f t="shared" si="2"/>
        <v>0</v>
      </c>
      <c r="K16" s="132">
        <v>1</v>
      </c>
      <c r="L16" s="133"/>
    </row>
    <row r="17" spans="1:12" s="41" customFormat="1" ht="124.5" customHeight="1">
      <c r="A17" s="134">
        <v>14</v>
      </c>
      <c r="B17" s="125" t="s">
        <v>50</v>
      </c>
      <c r="C17" s="126">
        <v>2</v>
      </c>
      <c r="D17" s="126" t="s">
        <v>5</v>
      </c>
      <c r="E17" s="127"/>
      <c r="F17" s="128"/>
      <c r="G17" s="129">
        <f t="shared" si="0"/>
        <v>0</v>
      </c>
      <c r="H17" s="130">
        <f t="shared" si="1"/>
        <v>0</v>
      </c>
      <c r="I17" s="131">
        <v>8</v>
      </c>
      <c r="J17" s="130">
        <f t="shared" si="2"/>
        <v>0</v>
      </c>
      <c r="K17" s="132">
        <v>1</v>
      </c>
      <c r="L17" s="133"/>
    </row>
    <row r="18" spans="1:12" s="41" customFormat="1" ht="36">
      <c r="A18" s="134">
        <v>15</v>
      </c>
      <c r="B18" s="125" t="s">
        <v>51</v>
      </c>
      <c r="C18" s="126">
        <v>2</v>
      </c>
      <c r="D18" s="126" t="s">
        <v>25</v>
      </c>
      <c r="E18" s="127"/>
      <c r="F18" s="128"/>
      <c r="G18" s="129">
        <f t="shared" si="0"/>
        <v>0</v>
      </c>
      <c r="H18" s="130">
        <f t="shared" si="1"/>
        <v>0</v>
      </c>
      <c r="I18" s="131">
        <v>8</v>
      </c>
      <c r="J18" s="130">
        <f t="shared" si="2"/>
        <v>0</v>
      </c>
      <c r="K18" s="132">
        <v>10</v>
      </c>
      <c r="L18" s="133"/>
    </row>
    <row r="19" spans="1:12" s="41" customFormat="1" ht="36">
      <c r="A19" s="134">
        <v>16</v>
      </c>
      <c r="B19" s="125" t="s">
        <v>52</v>
      </c>
      <c r="C19" s="126">
        <v>2</v>
      </c>
      <c r="D19" s="126" t="s">
        <v>25</v>
      </c>
      <c r="E19" s="127"/>
      <c r="F19" s="128"/>
      <c r="G19" s="129">
        <f t="shared" si="0"/>
        <v>0</v>
      </c>
      <c r="H19" s="130">
        <f t="shared" si="1"/>
        <v>0</v>
      </c>
      <c r="I19" s="131">
        <v>8</v>
      </c>
      <c r="J19" s="130">
        <f t="shared" si="2"/>
        <v>0</v>
      </c>
      <c r="K19" s="132">
        <v>10</v>
      </c>
      <c r="L19" s="133"/>
    </row>
    <row r="20" spans="1:12" s="41" customFormat="1" ht="31.5" customHeight="1">
      <c r="A20" s="124">
        <v>17</v>
      </c>
      <c r="B20" s="125" t="s">
        <v>53</v>
      </c>
      <c r="C20" s="126">
        <v>2</v>
      </c>
      <c r="D20" s="126" t="s">
        <v>5</v>
      </c>
      <c r="E20" s="127"/>
      <c r="F20" s="128"/>
      <c r="G20" s="129">
        <f t="shared" si="0"/>
        <v>0</v>
      </c>
      <c r="H20" s="130">
        <f t="shared" si="1"/>
        <v>0</v>
      </c>
      <c r="I20" s="131">
        <v>8</v>
      </c>
      <c r="J20" s="130">
        <f t="shared" si="2"/>
        <v>0</v>
      </c>
      <c r="K20" s="132">
        <v>1</v>
      </c>
      <c r="L20" s="133"/>
    </row>
    <row r="21" spans="1:12" s="41" customFormat="1" ht="116.25" customHeight="1">
      <c r="A21" s="134">
        <v>18</v>
      </c>
      <c r="B21" s="125" t="s">
        <v>38</v>
      </c>
      <c r="C21" s="126">
        <v>2</v>
      </c>
      <c r="D21" s="126" t="s">
        <v>5</v>
      </c>
      <c r="E21" s="127"/>
      <c r="F21" s="128"/>
      <c r="G21" s="129">
        <f t="shared" si="0"/>
        <v>0</v>
      </c>
      <c r="H21" s="130">
        <f t="shared" si="1"/>
        <v>0</v>
      </c>
      <c r="I21" s="131">
        <v>8</v>
      </c>
      <c r="J21" s="130">
        <f t="shared" si="2"/>
        <v>0</v>
      </c>
      <c r="K21" s="132">
        <v>1</v>
      </c>
      <c r="L21" s="133"/>
    </row>
    <row r="22" spans="1:12" s="142" customFormat="1" ht="12">
      <c r="A22" s="136"/>
      <c r="B22" s="136"/>
      <c r="C22" s="137"/>
      <c r="D22" s="138"/>
      <c r="E22" s="139"/>
      <c r="F22" s="173" t="s">
        <v>12</v>
      </c>
      <c r="G22" s="173"/>
      <c r="H22" s="140">
        <f>SUM(H4:H21)</f>
        <v>0</v>
      </c>
      <c r="I22" s="139"/>
      <c r="J22" s="140">
        <f>SUM(J4:J21)</f>
        <v>0</v>
      </c>
      <c r="K22" s="141"/>
      <c r="L22" s="32"/>
    </row>
    <row r="23" spans="1:7" ht="12">
      <c r="A23" s="32" t="s">
        <v>11</v>
      </c>
      <c r="F23" s="34"/>
      <c r="G23" s="35"/>
    </row>
    <row r="24" spans="1:10" ht="12">
      <c r="A24" s="36" t="s">
        <v>6</v>
      </c>
      <c r="B24" s="36"/>
      <c r="C24" s="36"/>
      <c r="D24" s="36"/>
      <c r="E24" s="36"/>
      <c r="F24" s="37"/>
      <c r="G24" s="32"/>
      <c r="H24" s="32"/>
      <c r="I24" s="38"/>
      <c r="J24" s="38"/>
    </row>
    <row r="25" ht="12">
      <c r="A25" s="41" t="s">
        <v>13</v>
      </c>
    </row>
    <row r="26" ht="12">
      <c r="A26" s="45"/>
    </row>
    <row r="27" ht="12">
      <c r="J27" s="33" t="s">
        <v>84</v>
      </c>
    </row>
    <row r="28" ht="12">
      <c r="J28" s="33" t="s">
        <v>85</v>
      </c>
    </row>
  </sheetData>
  <sheetProtection/>
  <mergeCells count="4">
    <mergeCell ref="A1:J1"/>
    <mergeCell ref="A2:B2"/>
    <mergeCell ref="A3:B3"/>
    <mergeCell ref="F22:G22"/>
  </mergeCells>
  <printOptions horizontalCentered="1"/>
  <pageMargins left="0.1968503937007874" right="0.1968503937007874" top="0.984251968503937" bottom="0.5118110236220472" header="0.31496062992125984" footer="0.2362204724409449"/>
  <pageSetup fitToHeight="0" horizontalDpi="600" verticalDpi="600" orientation="landscape" paperSize="9" scale="95" r:id="rId1"/>
  <headerFooter alignWithMargins="0">
    <oddHeader>&amp;LNr sprawy ZP/47/2020&amp;CFormularz asortymentowo-cenowy
&amp;RZałącznik nr 2 do SIWZ</oddHeader>
    <oddFooter>&amp;CStrona &amp;P z &amp;N&amp;R&amp;A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Normal="80" zoomScaleSheetLayoutView="90" zoomScalePageLayoutView="95" workbookViewId="0" topLeftCell="A1">
      <selection activeCell="F4" sqref="F4:F16"/>
    </sheetView>
  </sheetViews>
  <sheetFormatPr defaultColWidth="9.00390625" defaultRowHeight="12.75"/>
  <cols>
    <col min="1" max="1" width="4.375" style="25" customWidth="1"/>
    <col min="2" max="2" width="31.75390625" style="25" customWidth="1"/>
    <col min="3" max="3" width="6.375" style="25" customWidth="1"/>
    <col min="4" max="4" width="6.125" style="25" customWidth="1"/>
    <col min="5" max="5" width="12.75390625" style="19" customWidth="1"/>
    <col min="6" max="6" width="13.75390625" style="19" customWidth="1"/>
    <col min="7" max="7" width="11.875" style="19" customWidth="1"/>
    <col min="8" max="8" width="16.125" style="19" customWidth="1"/>
    <col min="9" max="9" width="5.75390625" style="19" customWidth="1"/>
    <col min="10" max="10" width="14.875" style="19" customWidth="1"/>
    <col min="11" max="11" width="10.125" style="19" customWidth="1"/>
    <col min="12" max="12" width="19.375" style="25" customWidth="1"/>
    <col min="13" max="16384" width="9.125" style="25" customWidth="1"/>
  </cols>
  <sheetData>
    <row r="1" spans="1:11" s="39" customFormat="1" ht="12.75">
      <c r="A1" s="169" t="s">
        <v>87</v>
      </c>
      <c r="B1" s="169"/>
      <c r="C1" s="169"/>
      <c r="D1" s="169"/>
      <c r="E1" s="169"/>
      <c r="F1" s="169"/>
      <c r="G1" s="169"/>
      <c r="H1" s="169"/>
      <c r="I1" s="169"/>
      <c r="J1" s="169"/>
      <c r="K1" s="163"/>
    </row>
    <row r="2" spans="1:12" s="5" customFormat="1" ht="51">
      <c r="A2" s="174" t="s">
        <v>0</v>
      </c>
      <c r="B2" s="174"/>
      <c r="C2" s="20" t="s">
        <v>7</v>
      </c>
      <c r="D2" s="20" t="s">
        <v>1</v>
      </c>
      <c r="E2" s="21" t="s">
        <v>8</v>
      </c>
      <c r="F2" s="20" t="s">
        <v>2</v>
      </c>
      <c r="G2" s="20" t="s">
        <v>9</v>
      </c>
      <c r="H2" s="20" t="s">
        <v>3</v>
      </c>
      <c r="I2" s="20" t="s">
        <v>10</v>
      </c>
      <c r="J2" s="20" t="s">
        <v>4</v>
      </c>
      <c r="K2" s="20" t="s">
        <v>23</v>
      </c>
      <c r="L2" s="22" t="s">
        <v>24</v>
      </c>
    </row>
    <row r="3" spans="1:12" s="7" customFormat="1" ht="12">
      <c r="A3" s="175" t="s">
        <v>14</v>
      </c>
      <c r="B3" s="176"/>
      <c r="C3" s="46" t="s">
        <v>15</v>
      </c>
      <c r="D3" s="47" t="s">
        <v>16</v>
      </c>
      <c r="E3" s="48" t="s">
        <v>17</v>
      </c>
      <c r="F3" s="48" t="s">
        <v>18</v>
      </c>
      <c r="G3" s="49" t="s">
        <v>19</v>
      </c>
      <c r="H3" s="50" t="s">
        <v>20</v>
      </c>
      <c r="I3" s="51" t="s">
        <v>21</v>
      </c>
      <c r="J3" s="52" t="s">
        <v>22</v>
      </c>
      <c r="K3" s="53">
        <v>10</v>
      </c>
      <c r="L3" s="54">
        <v>11</v>
      </c>
    </row>
    <row r="4" spans="1:12" s="7" customFormat="1" ht="168" customHeight="1">
      <c r="A4" s="1">
        <v>1</v>
      </c>
      <c r="B4" s="26" t="s">
        <v>71</v>
      </c>
      <c r="C4" s="195">
        <v>3</v>
      </c>
      <c r="D4" s="27" t="s">
        <v>25</v>
      </c>
      <c r="E4" s="8"/>
      <c r="F4" s="23"/>
      <c r="G4" s="9">
        <f>ROUND(F4*(1+(I4/100)),2)</f>
        <v>0</v>
      </c>
      <c r="H4" s="10">
        <f>C4*F4</f>
        <v>0</v>
      </c>
      <c r="I4" s="11">
        <v>8</v>
      </c>
      <c r="J4" s="10">
        <f>H4+H4*I4/100</f>
        <v>0</v>
      </c>
      <c r="K4" s="12">
        <v>50</v>
      </c>
      <c r="L4" s="6"/>
    </row>
    <row r="5" spans="1:12" s="5" customFormat="1" ht="180" customHeight="1">
      <c r="A5" s="1">
        <v>2</v>
      </c>
      <c r="B5" s="26" t="s">
        <v>72</v>
      </c>
      <c r="C5" s="155">
        <v>300</v>
      </c>
      <c r="D5" s="27" t="s">
        <v>25</v>
      </c>
      <c r="E5" s="8"/>
      <c r="F5" s="23"/>
      <c r="G5" s="9">
        <f aca="true" t="shared" si="0" ref="G5:G16">ROUND(F5*(1+(I5/100)),2)</f>
        <v>0</v>
      </c>
      <c r="H5" s="10">
        <f aca="true" t="shared" si="1" ref="H5:H16">C5*F5</f>
        <v>0</v>
      </c>
      <c r="I5" s="11">
        <v>8</v>
      </c>
      <c r="J5" s="10">
        <f aca="true" t="shared" si="2" ref="J5:J16">H5+H5*I5/100</f>
        <v>0</v>
      </c>
      <c r="K5" s="12">
        <v>50</v>
      </c>
      <c r="L5" s="6"/>
    </row>
    <row r="6" spans="1:12" s="5" customFormat="1" ht="102.75" customHeight="1">
      <c r="A6" s="1">
        <v>3</v>
      </c>
      <c r="B6" s="26" t="s">
        <v>73</v>
      </c>
      <c r="C6" s="155">
        <v>80</v>
      </c>
      <c r="D6" s="27" t="s">
        <v>5</v>
      </c>
      <c r="E6" s="8"/>
      <c r="F6" s="23"/>
      <c r="G6" s="9">
        <f t="shared" si="0"/>
        <v>0</v>
      </c>
      <c r="H6" s="10">
        <f t="shared" si="1"/>
        <v>0</v>
      </c>
      <c r="I6" s="11">
        <v>8</v>
      </c>
      <c r="J6" s="10">
        <f t="shared" si="2"/>
        <v>0</v>
      </c>
      <c r="K6" s="12">
        <v>1</v>
      </c>
      <c r="L6" s="6"/>
    </row>
    <row r="7" spans="1:12" s="5" customFormat="1" ht="38.25">
      <c r="A7" s="1">
        <v>4</v>
      </c>
      <c r="B7" s="28" t="s">
        <v>39</v>
      </c>
      <c r="C7" s="155">
        <v>10</v>
      </c>
      <c r="D7" s="27" t="s">
        <v>5</v>
      </c>
      <c r="E7" s="8"/>
      <c r="F7" s="23"/>
      <c r="G7" s="9">
        <f t="shared" si="0"/>
        <v>0</v>
      </c>
      <c r="H7" s="10">
        <f t="shared" si="1"/>
        <v>0</v>
      </c>
      <c r="I7" s="11">
        <v>8</v>
      </c>
      <c r="J7" s="10">
        <f t="shared" si="2"/>
        <v>0</v>
      </c>
      <c r="K7" s="12">
        <v>1</v>
      </c>
      <c r="L7" s="6"/>
    </row>
    <row r="8" spans="1:12" s="5" customFormat="1" ht="38.25">
      <c r="A8" s="1">
        <v>5</v>
      </c>
      <c r="B8" s="28" t="s">
        <v>40</v>
      </c>
      <c r="C8" s="155">
        <v>30</v>
      </c>
      <c r="D8" s="27" t="s">
        <v>5</v>
      </c>
      <c r="E8" s="8"/>
      <c r="F8" s="23"/>
      <c r="G8" s="9">
        <f t="shared" si="0"/>
        <v>0</v>
      </c>
      <c r="H8" s="10">
        <f t="shared" si="1"/>
        <v>0</v>
      </c>
      <c r="I8" s="11">
        <v>8</v>
      </c>
      <c r="J8" s="10">
        <f t="shared" si="2"/>
        <v>0</v>
      </c>
      <c r="K8" s="12">
        <v>1</v>
      </c>
      <c r="L8" s="6"/>
    </row>
    <row r="9" spans="1:12" s="5" customFormat="1" ht="38.25">
      <c r="A9" s="1">
        <v>6</v>
      </c>
      <c r="B9" s="26" t="s">
        <v>41</v>
      </c>
      <c r="C9" s="155">
        <v>30</v>
      </c>
      <c r="D9" s="27" t="s">
        <v>5</v>
      </c>
      <c r="E9" s="8"/>
      <c r="F9" s="23"/>
      <c r="G9" s="9">
        <f t="shared" si="0"/>
        <v>0</v>
      </c>
      <c r="H9" s="10">
        <f t="shared" si="1"/>
        <v>0</v>
      </c>
      <c r="I9" s="11">
        <v>8</v>
      </c>
      <c r="J9" s="10">
        <f t="shared" si="2"/>
        <v>0</v>
      </c>
      <c r="K9" s="12">
        <v>1</v>
      </c>
      <c r="L9" s="6"/>
    </row>
    <row r="10" spans="1:12" s="5" customFormat="1" ht="38.25">
      <c r="A10" s="1">
        <v>7</v>
      </c>
      <c r="B10" s="26" t="s">
        <v>42</v>
      </c>
      <c r="C10" s="155">
        <v>10</v>
      </c>
      <c r="D10" s="27" t="s">
        <v>5</v>
      </c>
      <c r="E10" s="8"/>
      <c r="F10" s="23"/>
      <c r="G10" s="9">
        <f t="shared" si="0"/>
        <v>0</v>
      </c>
      <c r="H10" s="10">
        <f t="shared" si="1"/>
        <v>0</v>
      </c>
      <c r="I10" s="11">
        <v>8</v>
      </c>
      <c r="J10" s="10">
        <f t="shared" si="2"/>
        <v>0</v>
      </c>
      <c r="K10" s="12">
        <v>1</v>
      </c>
      <c r="L10" s="6"/>
    </row>
    <row r="11" spans="1:12" s="5" customFormat="1" ht="25.5">
      <c r="A11" s="1">
        <v>8</v>
      </c>
      <c r="B11" s="28" t="s">
        <v>43</v>
      </c>
      <c r="C11" s="155">
        <v>10</v>
      </c>
      <c r="D11" s="27" t="s">
        <v>5</v>
      </c>
      <c r="E11" s="8"/>
      <c r="F11" s="23"/>
      <c r="G11" s="9">
        <f t="shared" si="0"/>
        <v>0</v>
      </c>
      <c r="H11" s="10">
        <f t="shared" si="1"/>
        <v>0</v>
      </c>
      <c r="I11" s="11">
        <v>8</v>
      </c>
      <c r="J11" s="10">
        <f t="shared" si="2"/>
        <v>0</v>
      </c>
      <c r="K11" s="12">
        <v>1</v>
      </c>
      <c r="L11" s="6"/>
    </row>
    <row r="12" spans="1:12" s="5" customFormat="1" ht="51">
      <c r="A12" s="1">
        <v>9</v>
      </c>
      <c r="B12" s="29" t="s">
        <v>44</v>
      </c>
      <c r="C12" s="155">
        <v>6</v>
      </c>
      <c r="D12" s="27" t="s">
        <v>5</v>
      </c>
      <c r="E12" s="8"/>
      <c r="F12" s="23"/>
      <c r="G12" s="9">
        <f t="shared" si="0"/>
        <v>0</v>
      </c>
      <c r="H12" s="10">
        <f t="shared" si="1"/>
        <v>0</v>
      </c>
      <c r="I12" s="11">
        <v>8</v>
      </c>
      <c r="J12" s="10">
        <f t="shared" si="2"/>
        <v>0</v>
      </c>
      <c r="K12" s="12">
        <v>1</v>
      </c>
      <c r="L12" s="6"/>
    </row>
    <row r="13" spans="1:12" s="5" customFormat="1" ht="38.25">
      <c r="A13" s="1">
        <v>10</v>
      </c>
      <c r="B13" s="29" t="s">
        <v>45</v>
      </c>
      <c r="C13" s="155">
        <v>2</v>
      </c>
      <c r="D13" s="27" t="s">
        <v>5</v>
      </c>
      <c r="E13" s="8"/>
      <c r="F13" s="23"/>
      <c r="G13" s="9">
        <f t="shared" si="0"/>
        <v>0</v>
      </c>
      <c r="H13" s="10">
        <f t="shared" si="1"/>
        <v>0</v>
      </c>
      <c r="I13" s="11">
        <v>8</v>
      </c>
      <c r="J13" s="10">
        <f t="shared" si="2"/>
        <v>0</v>
      </c>
      <c r="K13" s="12">
        <v>1</v>
      </c>
      <c r="L13" s="6"/>
    </row>
    <row r="14" spans="1:12" s="5" customFormat="1" ht="38.25">
      <c r="A14" s="1">
        <v>11</v>
      </c>
      <c r="B14" s="29" t="s">
        <v>46</v>
      </c>
      <c r="C14" s="155">
        <v>4</v>
      </c>
      <c r="D14" s="27" t="s">
        <v>5</v>
      </c>
      <c r="E14" s="8"/>
      <c r="F14" s="23"/>
      <c r="G14" s="9">
        <f t="shared" si="0"/>
        <v>0</v>
      </c>
      <c r="H14" s="10">
        <f t="shared" si="1"/>
        <v>0</v>
      </c>
      <c r="I14" s="11">
        <v>8</v>
      </c>
      <c r="J14" s="10">
        <f t="shared" si="2"/>
        <v>0</v>
      </c>
      <c r="K14" s="12">
        <v>1</v>
      </c>
      <c r="L14" s="6"/>
    </row>
    <row r="15" spans="1:12" s="5" customFormat="1" ht="25.5">
      <c r="A15" s="1">
        <v>12</v>
      </c>
      <c r="B15" s="29" t="s">
        <v>47</v>
      </c>
      <c r="C15" s="155">
        <v>10</v>
      </c>
      <c r="D15" s="27" t="s">
        <v>25</v>
      </c>
      <c r="E15" s="8"/>
      <c r="F15" s="23"/>
      <c r="G15" s="9">
        <f t="shared" si="0"/>
        <v>0</v>
      </c>
      <c r="H15" s="10">
        <f t="shared" si="1"/>
        <v>0</v>
      </c>
      <c r="I15" s="11">
        <v>8</v>
      </c>
      <c r="J15" s="10">
        <f t="shared" si="2"/>
        <v>0</v>
      </c>
      <c r="K15" s="12">
        <v>100</v>
      </c>
      <c r="L15" s="6"/>
    </row>
    <row r="16" spans="1:12" s="5" customFormat="1" ht="25.5">
      <c r="A16" s="1">
        <v>13</v>
      </c>
      <c r="B16" s="29" t="s">
        <v>48</v>
      </c>
      <c r="C16" s="155">
        <v>10</v>
      </c>
      <c r="D16" s="27" t="s">
        <v>5</v>
      </c>
      <c r="E16" s="8"/>
      <c r="F16" s="23"/>
      <c r="G16" s="9">
        <f t="shared" si="0"/>
        <v>0</v>
      </c>
      <c r="H16" s="10">
        <f t="shared" si="1"/>
        <v>0</v>
      </c>
      <c r="I16" s="11">
        <v>8</v>
      </c>
      <c r="J16" s="10">
        <f t="shared" si="2"/>
        <v>0</v>
      </c>
      <c r="K16" s="12">
        <v>1</v>
      </c>
      <c r="L16" s="6"/>
    </row>
    <row r="17" spans="1:12" s="31" customFormat="1" ht="12.75">
      <c r="A17" s="13"/>
      <c r="B17" s="13"/>
      <c r="C17" s="14"/>
      <c r="D17" s="15"/>
      <c r="E17" s="30"/>
      <c r="F17" s="177" t="s">
        <v>12</v>
      </c>
      <c r="G17" s="177"/>
      <c r="H17" s="24">
        <f>SUM(H4:H16)</f>
        <v>0</v>
      </c>
      <c r="I17" s="30"/>
      <c r="J17" s="24">
        <f>SUM(J4:J16)</f>
        <v>0</v>
      </c>
      <c r="K17" s="16"/>
      <c r="L17" s="25"/>
    </row>
    <row r="18" spans="1:11" s="32" customFormat="1" ht="12">
      <c r="A18" s="32" t="s">
        <v>11</v>
      </c>
      <c r="E18" s="33"/>
      <c r="F18" s="34"/>
      <c r="G18" s="35"/>
      <c r="H18" s="33"/>
      <c r="I18" s="33"/>
      <c r="J18" s="33"/>
      <c r="K18" s="33"/>
    </row>
    <row r="19" spans="1:11" s="32" customFormat="1" ht="12">
      <c r="A19" s="36" t="s">
        <v>6</v>
      </c>
      <c r="B19" s="36"/>
      <c r="C19" s="36"/>
      <c r="D19" s="36"/>
      <c r="E19" s="36"/>
      <c r="F19" s="33"/>
      <c r="I19" s="38"/>
      <c r="J19" s="38"/>
      <c r="K19" s="33"/>
    </row>
    <row r="20" spans="1:11" s="32" customFormat="1" ht="12">
      <c r="A20" s="41" t="s">
        <v>13</v>
      </c>
      <c r="E20" s="33"/>
      <c r="F20" s="33"/>
      <c r="G20" s="33"/>
      <c r="H20" s="33"/>
      <c r="I20" s="33"/>
      <c r="J20" s="33"/>
      <c r="K20" s="33"/>
    </row>
    <row r="21" spans="5:12" s="17" customFormat="1" ht="12.75">
      <c r="E21" s="18"/>
      <c r="F21" s="18"/>
      <c r="G21" s="18"/>
      <c r="H21" s="18"/>
      <c r="I21" s="18"/>
      <c r="J21" s="18" t="s">
        <v>84</v>
      </c>
      <c r="K21" s="19"/>
      <c r="L21" s="25"/>
    </row>
    <row r="22" spans="6:10" ht="12.75">
      <c r="F22" s="18"/>
      <c r="G22" s="18"/>
      <c r="H22" s="18"/>
      <c r="I22" s="18"/>
      <c r="J22" s="18" t="s">
        <v>85</v>
      </c>
    </row>
    <row r="27" ht="12.75">
      <c r="L27" s="17"/>
    </row>
    <row r="28" ht="12.75">
      <c r="L28" s="17"/>
    </row>
    <row r="29" ht="12.75">
      <c r="L29" s="17"/>
    </row>
    <row r="30" ht="12.75">
      <c r="L30" s="17"/>
    </row>
    <row r="31" ht="12.75">
      <c r="L31" s="17"/>
    </row>
    <row r="32" ht="12.75">
      <c r="L32" s="17"/>
    </row>
    <row r="33" ht="12.75">
      <c r="L33" s="17"/>
    </row>
  </sheetData>
  <sheetProtection/>
  <mergeCells count="4">
    <mergeCell ref="A1:J1"/>
    <mergeCell ref="A2:B2"/>
    <mergeCell ref="A3:B3"/>
    <mergeCell ref="F17:G17"/>
  </mergeCells>
  <printOptions/>
  <pageMargins left="0.1968503937007874" right="0.1968503937007874" top="0.984251968503937" bottom="0.5118110236220472" header="0.31496062992125984" footer="0.2362204724409449"/>
  <pageSetup fitToHeight="0" horizontalDpi="600" verticalDpi="600" orientation="landscape" paperSize="9" scale="95" r:id="rId1"/>
  <headerFooter alignWithMargins="0">
    <oddHeader>&amp;LNr sprawy ZP/47/2020&amp;CFormularz asortymentowo-cenowy
&amp;RZałącznik nr 2 do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="80" zoomScaleNormal="80" zoomScaleSheetLayoutView="80" zoomScalePageLayoutView="70" workbookViewId="0" topLeftCell="A1">
      <selection activeCell="F4" sqref="F4:F7"/>
    </sheetView>
  </sheetViews>
  <sheetFormatPr defaultColWidth="9.00390625" defaultRowHeight="12.75"/>
  <cols>
    <col min="1" max="1" width="6.125" style="55" customWidth="1"/>
    <col min="2" max="2" width="44.125" style="55" customWidth="1"/>
    <col min="3" max="3" width="7.625" style="55" customWidth="1"/>
    <col min="4" max="4" width="7.875" style="55" customWidth="1"/>
    <col min="5" max="5" width="12.75390625" style="57" customWidth="1"/>
    <col min="6" max="6" width="13.75390625" style="57" customWidth="1"/>
    <col min="7" max="7" width="11.875" style="57" customWidth="1"/>
    <col min="8" max="8" width="16.125" style="57" customWidth="1"/>
    <col min="9" max="9" width="5.75390625" style="57" customWidth="1"/>
    <col min="10" max="10" width="14.875" style="57" customWidth="1"/>
    <col min="11" max="11" width="10.125" style="57" customWidth="1"/>
    <col min="12" max="12" width="19.375" style="55" customWidth="1"/>
    <col min="13" max="16384" width="9.125" style="55" customWidth="1"/>
  </cols>
  <sheetData>
    <row r="1" spans="1:11" ht="15" customHeight="1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66"/>
    </row>
    <row r="2" spans="1:12" s="56" customFormat="1" ht="52.5" customHeight="1">
      <c r="A2" s="189" t="s">
        <v>0</v>
      </c>
      <c r="B2" s="189"/>
      <c r="C2" s="111" t="s">
        <v>7</v>
      </c>
      <c r="D2" s="111" t="s">
        <v>1</v>
      </c>
      <c r="E2" s="111" t="s">
        <v>8</v>
      </c>
      <c r="F2" s="111" t="s">
        <v>2</v>
      </c>
      <c r="G2" s="111" t="s">
        <v>9</v>
      </c>
      <c r="H2" s="111" t="s">
        <v>3</v>
      </c>
      <c r="I2" s="111" t="s">
        <v>10</v>
      </c>
      <c r="J2" s="111" t="s">
        <v>4</v>
      </c>
      <c r="K2" s="111" t="s">
        <v>23</v>
      </c>
      <c r="L2" s="114" t="s">
        <v>24</v>
      </c>
    </row>
    <row r="3" spans="1:12" s="143" customFormat="1" ht="13.5" customHeight="1">
      <c r="A3" s="171" t="s">
        <v>14</v>
      </c>
      <c r="B3" s="172"/>
      <c r="C3" s="115" t="s">
        <v>15</v>
      </c>
      <c r="D3" s="116" t="s">
        <v>16</v>
      </c>
      <c r="E3" s="117" t="s">
        <v>17</v>
      </c>
      <c r="F3" s="117" t="s">
        <v>18</v>
      </c>
      <c r="G3" s="118" t="s">
        <v>19</v>
      </c>
      <c r="H3" s="119" t="s">
        <v>20</v>
      </c>
      <c r="I3" s="120" t="s">
        <v>21</v>
      </c>
      <c r="J3" s="121" t="s">
        <v>22</v>
      </c>
      <c r="K3" s="122">
        <v>10</v>
      </c>
      <c r="L3" s="123">
        <v>11</v>
      </c>
    </row>
    <row r="4" spans="1:12" s="56" customFormat="1" ht="87.75" customHeight="1">
      <c r="A4" s="144">
        <v>1</v>
      </c>
      <c r="B4" s="2" t="s">
        <v>74</v>
      </c>
      <c r="C4" s="88">
        <v>190</v>
      </c>
      <c r="D4" s="88" t="s">
        <v>5</v>
      </c>
      <c r="E4" s="89"/>
      <c r="F4" s="145"/>
      <c r="G4" s="85">
        <f>ROUND(F4*(1+(I4/100)),2)</f>
        <v>0</v>
      </c>
      <c r="H4" s="86">
        <f>C4*F4</f>
        <v>0</v>
      </c>
      <c r="I4" s="90">
        <v>8</v>
      </c>
      <c r="J4" s="86">
        <f>H4+H4*I4/100</f>
        <v>0</v>
      </c>
      <c r="K4" s="87"/>
      <c r="L4" s="133"/>
    </row>
    <row r="5" spans="1:12" s="56" customFormat="1" ht="34.5" customHeight="1">
      <c r="A5" s="144">
        <v>2</v>
      </c>
      <c r="B5" s="2" t="s">
        <v>75</v>
      </c>
      <c r="C5" s="88">
        <v>6</v>
      </c>
      <c r="D5" s="88" t="s">
        <v>5</v>
      </c>
      <c r="E5" s="89"/>
      <c r="F5" s="146"/>
      <c r="G5" s="85">
        <f>ROUND(F5*(1+(I5/100)),2)</f>
        <v>0</v>
      </c>
      <c r="H5" s="86">
        <f>C5*F5</f>
        <v>0</v>
      </c>
      <c r="I5" s="90">
        <v>8</v>
      </c>
      <c r="J5" s="86">
        <f>H5+H5*I5/100</f>
        <v>0</v>
      </c>
      <c r="K5" s="87"/>
      <c r="L5" s="133"/>
    </row>
    <row r="6" spans="1:12" s="56" customFormat="1" ht="44.25" customHeight="1">
      <c r="A6" s="144">
        <v>3</v>
      </c>
      <c r="B6" s="2" t="s">
        <v>76</v>
      </c>
      <c r="C6" s="88">
        <v>190</v>
      </c>
      <c r="D6" s="88" t="s">
        <v>5</v>
      </c>
      <c r="E6" s="89"/>
      <c r="F6" s="145"/>
      <c r="G6" s="85">
        <f>ROUND(F6*(1+(I6/100)),2)</f>
        <v>0</v>
      </c>
      <c r="H6" s="86">
        <f>C6*F6</f>
        <v>0</v>
      </c>
      <c r="I6" s="90">
        <v>8</v>
      </c>
      <c r="J6" s="86">
        <f>H6+H6*I6/100</f>
        <v>0</v>
      </c>
      <c r="K6" s="87"/>
      <c r="L6" s="133"/>
    </row>
    <row r="7" spans="1:12" s="56" customFormat="1" ht="39.75" customHeight="1">
      <c r="A7" s="147">
        <v>4</v>
      </c>
      <c r="B7" s="3" t="s">
        <v>77</v>
      </c>
      <c r="C7" s="88">
        <v>24</v>
      </c>
      <c r="D7" s="88" t="s">
        <v>54</v>
      </c>
      <c r="E7" s="89"/>
      <c r="F7" s="145"/>
      <c r="G7" s="85">
        <f>ROUND(F7*(1+(I7/100)),2)</f>
        <v>0</v>
      </c>
      <c r="H7" s="86">
        <f>C7*F7</f>
        <v>0</v>
      </c>
      <c r="I7" s="90">
        <v>23</v>
      </c>
      <c r="J7" s="86">
        <f>H7+H7*I7/100</f>
        <v>0</v>
      </c>
      <c r="K7" s="168"/>
      <c r="L7" s="133"/>
    </row>
    <row r="8" spans="1:12" s="148" customFormat="1" ht="12.75">
      <c r="A8" s="91"/>
      <c r="B8" s="91"/>
      <c r="C8" s="92"/>
      <c r="D8" s="93"/>
      <c r="E8" s="94"/>
      <c r="F8" s="190" t="s">
        <v>12</v>
      </c>
      <c r="G8" s="190"/>
      <c r="H8" s="95">
        <f>SUM(H4:H7)</f>
        <v>0</v>
      </c>
      <c r="I8" s="94"/>
      <c r="J8" s="95">
        <f>SUM(J4:J7)</f>
        <v>0</v>
      </c>
      <c r="K8" s="96"/>
      <c r="L8" s="39"/>
    </row>
    <row r="9" spans="1:12" ht="14.25" customHeight="1">
      <c r="A9" s="149"/>
      <c r="B9" s="44"/>
      <c r="C9" s="44"/>
      <c r="D9" s="44"/>
      <c r="E9" s="44"/>
      <c r="F9" s="43"/>
      <c r="G9" s="98"/>
      <c r="H9" s="98"/>
      <c r="I9" s="98"/>
      <c r="J9" s="150"/>
      <c r="K9" s="40"/>
      <c r="L9" s="39"/>
    </row>
    <row r="10" spans="1:11" ht="41.25" customHeight="1">
      <c r="A10" s="113" t="s">
        <v>26</v>
      </c>
      <c r="B10" s="170" t="s">
        <v>55</v>
      </c>
      <c r="C10" s="170"/>
      <c r="D10" s="170"/>
      <c r="E10" s="170"/>
      <c r="F10" s="113" t="s">
        <v>27</v>
      </c>
      <c r="G10" s="170" t="s">
        <v>28</v>
      </c>
      <c r="H10" s="170"/>
      <c r="I10" s="170"/>
      <c r="J10" s="151"/>
      <c r="K10" s="40"/>
    </row>
    <row r="11" spans="1:11" s="102" customFormat="1" ht="29.25" customHeight="1">
      <c r="A11" s="103">
        <v>1</v>
      </c>
      <c r="B11" s="178" t="s">
        <v>56</v>
      </c>
      <c r="C11" s="179"/>
      <c r="D11" s="179"/>
      <c r="E11" s="180"/>
      <c r="F11" s="112" t="s">
        <v>29</v>
      </c>
      <c r="G11" s="182"/>
      <c r="H11" s="183"/>
      <c r="I11" s="184"/>
      <c r="J11" s="152"/>
      <c r="K11" s="153"/>
    </row>
    <row r="12" spans="1:11" s="102" customFormat="1" ht="42" customHeight="1">
      <c r="A12" s="103">
        <v>2</v>
      </c>
      <c r="B12" s="185" t="s">
        <v>64</v>
      </c>
      <c r="C12" s="186"/>
      <c r="D12" s="186"/>
      <c r="E12" s="187"/>
      <c r="F12" s="112" t="s">
        <v>29</v>
      </c>
      <c r="G12" s="181"/>
      <c r="H12" s="181"/>
      <c r="I12" s="181"/>
      <c r="J12" s="152"/>
      <c r="K12" s="153"/>
    </row>
    <row r="13" spans="1:11" s="102" customFormat="1" ht="29.25" customHeight="1">
      <c r="A13" s="103">
        <v>3</v>
      </c>
      <c r="B13" s="178" t="s">
        <v>57</v>
      </c>
      <c r="C13" s="179"/>
      <c r="D13" s="179"/>
      <c r="E13" s="180"/>
      <c r="F13" s="112" t="s">
        <v>29</v>
      </c>
      <c r="G13" s="181"/>
      <c r="H13" s="181"/>
      <c r="I13" s="181"/>
      <c r="J13" s="152"/>
      <c r="K13" s="153"/>
    </row>
    <row r="14" spans="1:11" s="102" customFormat="1" ht="41.25" customHeight="1">
      <c r="A14" s="103">
        <v>4</v>
      </c>
      <c r="B14" s="178" t="s">
        <v>58</v>
      </c>
      <c r="C14" s="179"/>
      <c r="D14" s="179"/>
      <c r="E14" s="180"/>
      <c r="F14" s="112" t="s">
        <v>29</v>
      </c>
      <c r="G14" s="181"/>
      <c r="H14" s="181"/>
      <c r="I14" s="181"/>
      <c r="J14" s="152"/>
      <c r="K14" s="153"/>
    </row>
    <row r="15" spans="1:11" s="102" customFormat="1" ht="29.25" customHeight="1">
      <c r="A15" s="103">
        <v>5</v>
      </c>
      <c r="B15" s="178" t="s">
        <v>59</v>
      </c>
      <c r="C15" s="179"/>
      <c r="D15" s="179"/>
      <c r="E15" s="180"/>
      <c r="F15" s="112" t="s">
        <v>29</v>
      </c>
      <c r="G15" s="181"/>
      <c r="H15" s="181"/>
      <c r="I15" s="181"/>
      <c r="J15" s="152"/>
      <c r="K15" s="153"/>
    </row>
    <row r="16" spans="1:11" s="102" customFormat="1" ht="39" customHeight="1">
      <c r="A16" s="103">
        <v>6</v>
      </c>
      <c r="B16" s="178" t="s">
        <v>60</v>
      </c>
      <c r="C16" s="179"/>
      <c r="D16" s="179"/>
      <c r="E16" s="180"/>
      <c r="F16" s="112" t="s">
        <v>29</v>
      </c>
      <c r="G16" s="181"/>
      <c r="H16" s="181"/>
      <c r="I16" s="181"/>
      <c r="J16" s="152"/>
      <c r="K16" s="153"/>
    </row>
    <row r="17" spans="1:11" s="102" customFormat="1" ht="39" customHeight="1">
      <c r="A17" s="103">
        <v>7</v>
      </c>
      <c r="B17" s="178" t="s">
        <v>61</v>
      </c>
      <c r="C17" s="179"/>
      <c r="D17" s="179"/>
      <c r="E17" s="180"/>
      <c r="F17" s="112" t="s">
        <v>29</v>
      </c>
      <c r="G17" s="181"/>
      <c r="H17" s="181"/>
      <c r="I17" s="181"/>
      <c r="J17" s="152"/>
      <c r="K17" s="153"/>
    </row>
    <row r="18" spans="1:11" s="102" customFormat="1" ht="39" customHeight="1">
      <c r="A18" s="103" t="s">
        <v>62</v>
      </c>
      <c r="B18" s="178" t="s">
        <v>63</v>
      </c>
      <c r="C18" s="179"/>
      <c r="D18" s="179"/>
      <c r="E18" s="180"/>
      <c r="F18" s="112" t="s">
        <v>29</v>
      </c>
      <c r="G18" s="181"/>
      <c r="H18" s="181"/>
      <c r="I18" s="181"/>
      <c r="J18" s="152"/>
      <c r="K18" s="153"/>
    </row>
    <row r="19" spans="1:11" ht="12.75">
      <c r="A19" s="149"/>
      <c r="B19" s="44"/>
      <c r="C19" s="44"/>
      <c r="D19" s="44"/>
      <c r="E19" s="44"/>
      <c r="F19" s="43"/>
      <c r="G19" s="98"/>
      <c r="H19" s="98"/>
      <c r="I19" s="98"/>
      <c r="J19" s="150"/>
      <c r="K19" s="40"/>
    </row>
    <row r="20" spans="1:11" s="32" customFormat="1" ht="12">
      <c r="A20" s="32" t="s">
        <v>11</v>
      </c>
      <c r="E20" s="33"/>
      <c r="F20" s="34"/>
      <c r="G20" s="35"/>
      <c r="H20" s="33"/>
      <c r="I20" s="33"/>
      <c r="J20" s="33"/>
      <c r="K20" s="33"/>
    </row>
    <row r="21" spans="1:11" s="32" customFormat="1" ht="15" customHeight="1">
      <c r="A21" s="36" t="s">
        <v>6</v>
      </c>
      <c r="B21" s="36"/>
      <c r="C21" s="36"/>
      <c r="D21" s="36"/>
      <c r="E21" s="36"/>
      <c r="F21" s="37"/>
      <c r="I21" s="38"/>
      <c r="J21" s="38"/>
      <c r="K21" s="33"/>
    </row>
    <row r="22" spans="1:11" s="32" customFormat="1" ht="12.75" customHeight="1">
      <c r="A22" s="41" t="s">
        <v>13</v>
      </c>
      <c r="E22" s="33"/>
      <c r="F22" s="33"/>
      <c r="G22" s="33"/>
      <c r="H22" s="33"/>
      <c r="I22" s="33"/>
      <c r="J22" s="33"/>
      <c r="K22" s="33"/>
    </row>
    <row r="23" spans="1:11" s="39" customFormat="1" ht="12.75" customHeight="1">
      <c r="A23" s="97"/>
      <c r="E23" s="40"/>
      <c r="F23" s="40"/>
      <c r="G23" s="40"/>
      <c r="I23" s="40"/>
      <c r="J23" s="40" t="s">
        <v>84</v>
      </c>
      <c r="K23" s="40"/>
    </row>
    <row r="24" spans="1:10" ht="12.75">
      <c r="A24" s="154"/>
      <c r="J24" s="57" t="s">
        <v>85</v>
      </c>
    </row>
    <row r="25" ht="12.75">
      <c r="A25" s="154"/>
    </row>
  </sheetData>
  <sheetProtection/>
  <mergeCells count="22">
    <mergeCell ref="B11:E11"/>
    <mergeCell ref="G11:I11"/>
    <mergeCell ref="B12:E12"/>
    <mergeCell ref="A1:J1"/>
    <mergeCell ref="A2:B2"/>
    <mergeCell ref="A3:B3"/>
    <mergeCell ref="F8:G8"/>
    <mergeCell ref="B10:E10"/>
    <mergeCell ref="G10:I10"/>
    <mergeCell ref="G12:I12"/>
    <mergeCell ref="B13:E13"/>
    <mergeCell ref="G13:I13"/>
    <mergeCell ref="B14:E14"/>
    <mergeCell ref="G14:I14"/>
    <mergeCell ref="B15:E15"/>
    <mergeCell ref="G15:I15"/>
    <mergeCell ref="B17:E17"/>
    <mergeCell ref="G17:I17"/>
    <mergeCell ref="B16:E16"/>
    <mergeCell ref="G16:I16"/>
    <mergeCell ref="B18:E18"/>
    <mergeCell ref="G18:I18"/>
  </mergeCells>
  <printOptions/>
  <pageMargins left="0.1968503937007874" right="0.1968503937007874" top="0.984251968503937" bottom="0.5118110236220472" header="0.31496062992125984" footer="0.2362204724409449"/>
  <pageSetup fitToHeight="0" horizontalDpi="600" verticalDpi="600" orientation="landscape" paperSize="9" scale="59" r:id="rId1"/>
  <headerFooter alignWithMargins="0">
    <oddHeader>&amp;LNr sprawy ZP/47/2020&amp;CFormularz asortymentowo-cenowy
&amp;RZałącznik nr 2 do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5"/>
  <sheetViews>
    <sheetView view="pageBreakPreview" zoomScale="80" zoomScaleNormal="80" zoomScaleSheetLayoutView="80" zoomScalePageLayoutView="80" workbookViewId="0" topLeftCell="A1">
      <selection activeCell="F4" sqref="F4:F7"/>
    </sheetView>
  </sheetViews>
  <sheetFormatPr defaultColWidth="9.00390625" defaultRowHeight="12.75"/>
  <cols>
    <col min="1" max="1" width="8.25390625" style="60" customWidth="1"/>
    <col min="2" max="2" width="31.75390625" style="60" customWidth="1"/>
    <col min="3" max="3" width="11.00390625" style="60" customWidth="1"/>
    <col min="4" max="4" width="7.875" style="60" customWidth="1"/>
    <col min="5" max="5" width="12.75390625" style="72" customWidth="1"/>
    <col min="6" max="6" width="13.75390625" style="72" customWidth="1"/>
    <col min="7" max="7" width="11.875" style="72" customWidth="1"/>
    <col min="8" max="8" width="16.125" style="72" customWidth="1"/>
    <col min="9" max="9" width="5.75390625" style="72" customWidth="1"/>
    <col min="10" max="10" width="14.875" style="72" customWidth="1"/>
    <col min="11" max="11" width="10.125" style="72" customWidth="1"/>
    <col min="12" max="12" width="19.375" style="60" customWidth="1"/>
    <col min="13" max="16384" width="9.125" style="60" customWidth="1"/>
  </cols>
  <sheetData>
    <row r="1" spans="1:12" ht="13.5" customHeight="1">
      <c r="A1" s="191" t="s">
        <v>89</v>
      </c>
      <c r="B1" s="191"/>
      <c r="C1" s="191"/>
      <c r="D1" s="191"/>
      <c r="E1" s="191"/>
      <c r="F1" s="191"/>
      <c r="G1" s="191"/>
      <c r="H1" s="191"/>
      <c r="I1" s="191"/>
      <c r="J1" s="191"/>
      <c r="K1" s="164"/>
      <c r="L1" s="101"/>
    </row>
    <row r="2" spans="1:12" s="61" customFormat="1" ht="52.5" customHeight="1">
      <c r="A2" s="192" t="s">
        <v>0</v>
      </c>
      <c r="B2" s="192"/>
      <c r="C2" s="99" t="s">
        <v>7</v>
      </c>
      <c r="D2" s="99" t="s">
        <v>1</v>
      </c>
      <c r="E2" s="99" t="s">
        <v>8</v>
      </c>
      <c r="F2" s="99" t="s">
        <v>2</v>
      </c>
      <c r="G2" s="99" t="s">
        <v>9</v>
      </c>
      <c r="H2" s="99" t="s">
        <v>3</v>
      </c>
      <c r="I2" s="99" t="s">
        <v>10</v>
      </c>
      <c r="J2" s="99" t="s">
        <v>4</v>
      </c>
      <c r="K2" s="99" t="s">
        <v>23</v>
      </c>
      <c r="L2" s="100" t="s">
        <v>24</v>
      </c>
    </row>
    <row r="3" spans="1:12" s="63" customFormat="1" ht="13.5" customHeight="1">
      <c r="A3" s="193" t="s">
        <v>14</v>
      </c>
      <c r="B3" s="194"/>
      <c r="C3" s="75" t="s">
        <v>15</v>
      </c>
      <c r="D3" s="76" t="s">
        <v>16</v>
      </c>
      <c r="E3" s="77" t="s">
        <v>17</v>
      </c>
      <c r="F3" s="77" t="s">
        <v>18</v>
      </c>
      <c r="G3" s="78" t="s">
        <v>19</v>
      </c>
      <c r="H3" s="79" t="s">
        <v>20</v>
      </c>
      <c r="I3" s="80" t="s">
        <v>21</v>
      </c>
      <c r="J3" s="81" t="s">
        <v>22</v>
      </c>
      <c r="K3" s="82">
        <v>10</v>
      </c>
      <c r="L3" s="83">
        <v>11</v>
      </c>
    </row>
    <row r="4" spans="1:12" s="63" customFormat="1" ht="47.25" customHeight="1">
      <c r="A4" s="64">
        <v>1</v>
      </c>
      <c r="B4" s="42" t="s">
        <v>66</v>
      </c>
      <c r="C4" s="65">
        <v>4</v>
      </c>
      <c r="D4" s="65" t="s">
        <v>5</v>
      </c>
      <c r="E4" s="66"/>
      <c r="F4" s="84"/>
      <c r="G4" s="67">
        <f>ROUND(F4*(1+(I4/100)),2)</f>
        <v>0</v>
      </c>
      <c r="H4" s="68">
        <f>C4*F4</f>
        <v>0</v>
      </c>
      <c r="I4" s="69">
        <v>8</v>
      </c>
      <c r="J4" s="68">
        <f>H4+H4*I4/100</f>
        <v>0</v>
      </c>
      <c r="K4" s="70"/>
      <c r="L4" s="62"/>
    </row>
    <row r="5" spans="1:12" s="63" customFormat="1" ht="42.75" customHeight="1">
      <c r="A5" s="58">
        <v>2</v>
      </c>
      <c r="B5" s="42" t="s">
        <v>65</v>
      </c>
      <c r="C5" s="65">
        <v>4</v>
      </c>
      <c r="D5" s="65" t="s">
        <v>5</v>
      </c>
      <c r="E5" s="66"/>
      <c r="F5" s="84"/>
      <c r="G5" s="67">
        <f>ROUND(F5*(1+(I5/100)),2)</f>
        <v>0</v>
      </c>
      <c r="H5" s="68">
        <f>C5*F5</f>
        <v>0</v>
      </c>
      <c r="I5" s="69">
        <v>8</v>
      </c>
      <c r="J5" s="68">
        <f>H5+H5*I5/100</f>
        <v>0</v>
      </c>
      <c r="K5" s="70"/>
      <c r="L5" s="62"/>
    </row>
    <row r="6" spans="1:12" s="63" customFormat="1" ht="47.25" customHeight="1">
      <c r="A6" s="64">
        <v>3</v>
      </c>
      <c r="B6" s="71" t="s">
        <v>67</v>
      </c>
      <c r="C6" s="65">
        <v>2</v>
      </c>
      <c r="D6" s="65" t="s">
        <v>5</v>
      </c>
      <c r="E6" s="66"/>
      <c r="F6" s="84"/>
      <c r="G6" s="67">
        <f>ROUND(F6*(1+(I6/100)),2)</f>
        <v>0</v>
      </c>
      <c r="H6" s="68">
        <f>C6*F6</f>
        <v>0</v>
      </c>
      <c r="I6" s="69">
        <v>8</v>
      </c>
      <c r="J6" s="68">
        <f>H6+H6*I6/100</f>
        <v>0</v>
      </c>
      <c r="K6" s="70"/>
      <c r="L6" s="62"/>
    </row>
    <row r="7" spans="1:12" s="63" customFormat="1" ht="39.75" customHeight="1">
      <c r="A7" s="64">
        <v>4</v>
      </c>
      <c r="B7" s="4" t="s">
        <v>68</v>
      </c>
      <c r="C7" s="65">
        <v>4</v>
      </c>
      <c r="D7" s="65" t="s">
        <v>5</v>
      </c>
      <c r="E7" s="66"/>
      <c r="F7" s="84"/>
      <c r="G7" s="67">
        <f>ROUND(F7*(1+(I7/100)),2)</f>
        <v>0</v>
      </c>
      <c r="H7" s="68">
        <f>C7*F7</f>
        <v>0</v>
      </c>
      <c r="I7" s="69">
        <v>8</v>
      </c>
      <c r="J7" s="68">
        <f>H7+H7*I7/100</f>
        <v>0</v>
      </c>
      <c r="K7" s="70"/>
      <c r="L7" s="62"/>
    </row>
    <row r="8" spans="1:12" s="110" customFormat="1" ht="12.75">
      <c r="A8" s="104"/>
      <c r="B8" s="105"/>
      <c r="C8" s="106"/>
      <c r="D8" s="107"/>
      <c r="E8" s="108"/>
      <c r="F8" s="190" t="s">
        <v>12</v>
      </c>
      <c r="G8" s="190"/>
      <c r="H8" s="95">
        <f>SUM(H4:H7)</f>
        <v>0</v>
      </c>
      <c r="I8" s="108"/>
      <c r="J8" s="95">
        <f>SUM(J4:J7)</f>
        <v>0</v>
      </c>
      <c r="K8" s="96"/>
      <c r="L8" s="109"/>
    </row>
    <row r="9" spans="6:7" ht="12.75">
      <c r="F9" s="73"/>
      <c r="G9" s="74"/>
    </row>
    <row r="10" spans="1:11" s="32" customFormat="1" ht="12">
      <c r="A10" s="32" t="s">
        <v>11</v>
      </c>
      <c r="E10" s="33"/>
      <c r="F10" s="34"/>
      <c r="G10" s="35"/>
      <c r="H10" s="33"/>
      <c r="I10" s="33"/>
      <c r="J10" s="33"/>
      <c r="K10" s="33"/>
    </row>
    <row r="11" spans="1:11" s="32" customFormat="1" ht="15" customHeight="1">
      <c r="A11" s="36" t="s">
        <v>6</v>
      </c>
      <c r="B11" s="36"/>
      <c r="C11" s="36"/>
      <c r="D11" s="36"/>
      <c r="E11" s="36"/>
      <c r="F11" s="37"/>
      <c r="I11" s="38"/>
      <c r="J11" s="38"/>
      <c r="K11" s="33"/>
    </row>
    <row r="12" spans="1:11" s="32" customFormat="1" ht="12.75" customHeight="1">
      <c r="A12" s="41" t="s">
        <v>13</v>
      </c>
      <c r="E12" s="33"/>
      <c r="F12" s="33"/>
      <c r="G12" s="33"/>
      <c r="H12" s="33"/>
      <c r="I12" s="33"/>
      <c r="J12" s="33"/>
      <c r="K12" s="33"/>
    </row>
    <row r="13" spans="1:12" s="17" customFormat="1" ht="12.75" customHeight="1">
      <c r="A13" s="59"/>
      <c r="E13" s="18"/>
      <c r="F13" s="18"/>
      <c r="G13" s="18"/>
      <c r="I13" s="18"/>
      <c r="J13" s="18" t="s">
        <v>84</v>
      </c>
      <c r="K13" s="19"/>
      <c r="L13" s="25"/>
    </row>
    <row r="14" spans="1:10" ht="12.75" customHeight="1">
      <c r="A14" s="63"/>
      <c r="J14" s="72" t="s">
        <v>85</v>
      </c>
    </row>
    <row r="15" ht="12.75" customHeight="1">
      <c r="A15" s="63"/>
    </row>
    <row r="16" ht="12.75" customHeight="1"/>
  </sheetData>
  <sheetProtection/>
  <mergeCells count="4">
    <mergeCell ref="A1:J1"/>
    <mergeCell ref="A2:B2"/>
    <mergeCell ref="A3:B3"/>
    <mergeCell ref="F8:G8"/>
  </mergeCells>
  <printOptions/>
  <pageMargins left="0.1968503937007874" right="0.1968503937007874" top="0.984251968503937" bottom="0.5118110236220472" header="0.31496062992125984" footer="0.2362204724409449"/>
  <pageSetup fitToHeight="0" horizontalDpi="600" verticalDpi="600" orientation="landscape" paperSize="9" scale="90" r:id="rId1"/>
  <headerFooter alignWithMargins="0">
    <oddHeader>&amp;LNr sprawy ZP/47/2020&amp;CFormularz asortymentowo-cenowy
&amp;RZałącznik nr 2 do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90" zoomScaleSheetLayoutView="90" workbookViewId="0" topLeftCell="A1">
      <selection activeCell="F4" sqref="F4:F5"/>
    </sheetView>
  </sheetViews>
  <sheetFormatPr defaultColWidth="9.00390625" defaultRowHeight="12.75"/>
  <cols>
    <col min="1" max="1" width="6.125" style="0" customWidth="1"/>
    <col min="2" max="2" width="32.75390625" style="0" customWidth="1"/>
    <col min="3" max="3" width="7.875" style="0" customWidth="1"/>
    <col min="6" max="6" width="10.25390625" style="0" bestFit="1" customWidth="1"/>
    <col min="7" max="7" width="11.375" style="0" customWidth="1"/>
    <col min="8" max="8" width="11.875" style="0" customWidth="1"/>
    <col min="10" max="10" width="12.625" style="0" customWidth="1"/>
  </cols>
  <sheetData>
    <row r="1" spans="1:13" s="165" customFormat="1" ht="13.5" customHeight="1">
      <c r="A1" s="191" t="s">
        <v>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2" ht="89.25">
      <c r="A2" s="192" t="s">
        <v>0</v>
      </c>
      <c r="B2" s="192"/>
      <c r="C2" s="157" t="s">
        <v>7</v>
      </c>
      <c r="D2" s="157" t="s">
        <v>1</v>
      </c>
      <c r="E2" s="157" t="s">
        <v>8</v>
      </c>
      <c r="F2" s="157" t="s">
        <v>2</v>
      </c>
      <c r="G2" s="157" t="s">
        <v>9</v>
      </c>
      <c r="H2" s="157" t="s">
        <v>3</v>
      </c>
      <c r="I2" s="157" t="s">
        <v>10</v>
      </c>
      <c r="J2" s="157" t="s">
        <v>4</v>
      </c>
      <c r="K2" s="157" t="s">
        <v>23</v>
      </c>
      <c r="L2" s="100" t="s">
        <v>24</v>
      </c>
    </row>
    <row r="3" spans="1:12" ht="12.75">
      <c r="A3" s="193" t="s">
        <v>14</v>
      </c>
      <c r="B3" s="194"/>
      <c r="C3" s="75" t="s">
        <v>15</v>
      </c>
      <c r="D3" s="76" t="s">
        <v>16</v>
      </c>
      <c r="E3" s="77" t="s">
        <v>17</v>
      </c>
      <c r="F3" s="77" t="s">
        <v>18</v>
      </c>
      <c r="G3" s="78" t="s">
        <v>19</v>
      </c>
      <c r="H3" s="79" t="s">
        <v>20</v>
      </c>
      <c r="I3" s="80" t="s">
        <v>21</v>
      </c>
      <c r="J3" s="81" t="s">
        <v>22</v>
      </c>
      <c r="K3" s="82">
        <v>10</v>
      </c>
      <c r="L3" s="83">
        <v>11</v>
      </c>
    </row>
    <row r="4" spans="1:12" ht="97.5" customHeight="1">
      <c r="A4" s="160">
        <v>1</v>
      </c>
      <c r="B4" s="28" t="s">
        <v>80</v>
      </c>
      <c r="C4" s="88">
        <v>2</v>
      </c>
      <c r="D4" s="88" t="s">
        <v>5</v>
      </c>
      <c r="E4" s="89"/>
      <c r="F4" s="161"/>
      <c r="G4" s="85">
        <f>ROUND(F4*(1+(I4/100)),2)</f>
        <v>0</v>
      </c>
      <c r="H4" s="86">
        <f>C4*F4</f>
        <v>0</v>
      </c>
      <c r="I4" s="69">
        <v>8</v>
      </c>
      <c r="J4" s="68">
        <f>H4+H4*I4/100</f>
        <v>0</v>
      </c>
      <c r="K4" s="70"/>
      <c r="L4" s="62"/>
    </row>
    <row r="5" spans="1:12" ht="82.5" customHeight="1">
      <c r="A5" s="162">
        <v>2</v>
      </c>
      <c r="B5" s="28" t="s">
        <v>81</v>
      </c>
      <c r="C5" s="88">
        <v>2</v>
      </c>
      <c r="D5" s="88" t="s">
        <v>5</v>
      </c>
      <c r="E5" s="89"/>
      <c r="F5" s="161"/>
      <c r="G5" s="85">
        <f>ROUND(F5*(1+(I5/100)),2)</f>
        <v>0</v>
      </c>
      <c r="H5" s="86">
        <f>C5*F5</f>
        <v>0</v>
      </c>
      <c r="I5" s="69">
        <v>8</v>
      </c>
      <c r="J5" s="68">
        <f>H5+H5*I5/100</f>
        <v>0</v>
      </c>
      <c r="K5" s="70"/>
      <c r="L5" s="62"/>
    </row>
    <row r="6" spans="1:12" ht="12.75">
      <c r="A6" s="104"/>
      <c r="B6" s="105"/>
      <c r="C6" s="106"/>
      <c r="D6" s="107"/>
      <c r="E6" s="108"/>
      <c r="F6" s="190" t="s">
        <v>12</v>
      </c>
      <c r="G6" s="190"/>
      <c r="H6" s="95">
        <f>SUM(H4:H5)</f>
        <v>0</v>
      </c>
      <c r="I6" s="108"/>
      <c r="J6" s="95">
        <f>SUM(J4:J5)</f>
        <v>0</v>
      </c>
      <c r="K6" s="96"/>
      <c r="L6" s="109"/>
    </row>
    <row r="7" spans="1:12" ht="12.75">
      <c r="A7" s="60"/>
      <c r="B7" s="60"/>
      <c r="C7" s="60"/>
      <c r="D7" s="60"/>
      <c r="E7" s="72"/>
      <c r="F7" s="73"/>
      <c r="G7" s="74"/>
      <c r="H7" s="72"/>
      <c r="I7" s="72"/>
      <c r="J7" s="72"/>
      <c r="K7" s="72"/>
      <c r="L7" s="60"/>
    </row>
    <row r="8" spans="1:11" s="32" customFormat="1" ht="12">
      <c r="A8" s="32" t="s">
        <v>11</v>
      </c>
      <c r="E8" s="33"/>
      <c r="F8" s="34"/>
      <c r="G8" s="35"/>
      <c r="H8" s="33"/>
      <c r="I8" s="33"/>
      <c r="J8" s="33"/>
      <c r="K8" s="33"/>
    </row>
    <row r="9" spans="1:11" s="32" customFormat="1" ht="15" customHeight="1">
      <c r="A9" s="36" t="s">
        <v>6</v>
      </c>
      <c r="B9" s="36"/>
      <c r="C9" s="36"/>
      <c r="D9" s="36"/>
      <c r="E9" s="36"/>
      <c r="F9" s="37"/>
      <c r="I9" s="38"/>
      <c r="J9" s="38"/>
      <c r="K9" s="33"/>
    </row>
    <row r="10" spans="1:11" s="32" customFormat="1" ht="12.75" customHeight="1">
      <c r="A10" s="41" t="s">
        <v>13</v>
      </c>
      <c r="E10" s="33"/>
      <c r="F10" s="33"/>
      <c r="G10" s="33"/>
      <c r="H10" s="33"/>
      <c r="I10" s="33"/>
      <c r="J10" s="33"/>
      <c r="K10" s="33"/>
    </row>
    <row r="11" spans="1:12" s="17" customFormat="1" ht="12.75" customHeight="1">
      <c r="A11" s="59"/>
      <c r="E11" s="18"/>
      <c r="F11" s="18"/>
      <c r="G11" s="18"/>
      <c r="I11" s="18"/>
      <c r="J11" s="40" t="s">
        <v>84</v>
      </c>
      <c r="K11" s="19"/>
      <c r="L11" s="25"/>
    </row>
    <row r="12" ht="12.75">
      <c r="J12" s="167" t="s">
        <v>85</v>
      </c>
    </row>
  </sheetData>
  <sheetProtection/>
  <mergeCells count="4">
    <mergeCell ref="A2:B2"/>
    <mergeCell ref="A3:B3"/>
    <mergeCell ref="F6:G6"/>
    <mergeCell ref="A1:M1"/>
  </mergeCells>
  <printOptions/>
  <pageMargins left="0.1968503937007874" right="0.1968503937007874" top="0.984251968503937" bottom="0.5118110236220472" header="0.31496062992125984" footer="0.2362204724409449"/>
  <pageSetup horizontalDpi="600" verticalDpi="600" orientation="landscape" paperSize="9" scale="95" r:id="rId1"/>
  <headerFooter alignWithMargins="0">
    <oddHeader>&amp;LNr sprawy ZP/47/2020&amp;CFormularz asortymentowo-cenowy
&amp;RZałącznik nr 2 do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90" zoomScaleSheetLayoutView="90" workbookViewId="0" topLeftCell="A1">
      <selection activeCell="F4" sqref="F4:F9"/>
    </sheetView>
  </sheetViews>
  <sheetFormatPr defaultColWidth="9.00390625" defaultRowHeight="12.75"/>
  <cols>
    <col min="1" max="1" width="4.75390625" style="0" customWidth="1"/>
    <col min="2" max="2" width="26.375" style="0" customWidth="1"/>
    <col min="8" max="8" width="10.625" style="0" customWidth="1"/>
    <col min="9" max="9" width="8.25390625" style="0" customWidth="1"/>
    <col min="10" max="10" width="11.25390625" style="0" customWidth="1"/>
    <col min="11" max="11" width="8.875" style="0" customWidth="1"/>
  </cols>
  <sheetData>
    <row r="1" spans="1:12" ht="12.75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56"/>
      <c r="L1" s="101"/>
    </row>
    <row r="2" spans="1:12" ht="89.25">
      <c r="A2" s="192" t="s">
        <v>0</v>
      </c>
      <c r="B2" s="192"/>
      <c r="C2" s="157" t="s">
        <v>7</v>
      </c>
      <c r="D2" s="157" t="s">
        <v>1</v>
      </c>
      <c r="E2" s="157" t="s">
        <v>8</v>
      </c>
      <c r="F2" s="157" t="s">
        <v>2</v>
      </c>
      <c r="G2" s="157" t="s">
        <v>9</v>
      </c>
      <c r="H2" s="157" t="s">
        <v>3</v>
      </c>
      <c r="I2" s="157" t="s">
        <v>10</v>
      </c>
      <c r="J2" s="157" t="s">
        <v>4</v>
      </c>
      <c r="K2" s="157" t="s">
        <v>23</v>
      </c>
      <c r="L2" s="100" t="s">
        <v>24</v>
      </c>
    </row>
    <row r="3" spans="1:12" ht="12.75">
      <c r="A3" s="193" t="s">
        <v>14</v>
      </c>
      <c r="B3" s="194"/>
      <c r="C3" s="75" t="s">
        <v>15</v>
      </c>
      <c r="D3" s="76" t="s">
        <v>16</v>
      </c>
      <c r="E3" s="77" t="s">
        <v>17</v>
      </c>
      <c r="F3" s="77" t="s">
        <v>18</v>
      </c>
      <c r="G3" s="78" t="s">
        <v>19</v>
      </c>
      <c r="H3" s="79" t="s">
        <v>20</v>
      </c>
      <c r="I3" s="80" t="s">
        <v>21</v>
      </c>
      <c r="J3" s="81" t="s">
        <v>22</v>
      </c>
      <c r="K3" s="82">
        <v>10</v>
      </c>
      <c r="L3" s="83">
        <v>11</v>
      </c>
    </row>
    <row r="4" spans="1:12" ht="51">
      <c r="A4" s="64">
        <v>1</v>
      </c>
      <c r="B4" s="42" t="s">
        <v>78</v>
      </c>
      <c r="C4" s="65">
        <v>10</v>
      </c>
      <c r="D4" s="65" t="s">
        <v>5</v>
      </c>
      <c r="E4" s="66"/>
      <c r="F4" s="84"/>
      <c r="G4" s="67">
        <f aca="true" t="shared" si="0" ref="G4:G9">ROUND(F4*(1+(I4/100)),2)</f>
        <v>0</v>
      </c>
      <c r="H4" s="68">
        <f aca="true" t="shared" si="1" ref="H4:H9">C4*F4</f>
        <v>0</v>
      </c>
      <c r="I4" s="69">
        <v>8</v>
      </c>
      <c r="J4" s="68">
        <f aca="true" t="shared" si="2" ref="J4:J9">H4+H4*I4/100</f>
        <v>0</v>
      </c>
      <c r="K4" s="70"/>
      <c r="L4" s="62"/>
    </row>
    <row r="5" spans="1:12" ht="51">
      <c r="A5" s="58">
        <v>2</v>
      </c>
      <c r="B5" s="42" t="s">
        <v>79</v>
      </c>
      <c r="C5" s="65">
        <v>10</v>
      </c>
      <c r="D5" s="65" t="s">
        <v>5</v>
      </c>
      <c r="E5" s="66"/>
      <c r="F5" s="84"/>
      <c r="G5" s="67">
        <f t="shared" si="0"/>
        <v>0</v>
      </c>
      <c r="H5" s="68">
        <f t="shared" si="1"/>
        <v>0</v>
      </c>
      <c r="I5" s="69">
        <v>8</v>
      </c>
      <c r="J5" s="68">
        <f t="shared" si="2"/>
        <v>0</v>
      </c>
      <c r="K5" s="70"/>
      <c r="L5" s="62"/>
    </row>
    <row r="6" spans="1:12" ht="63.75">
      <c r="A6" s="158">
        <v>3</v>
      </c>
      <c r="B6" s="71" t="s">
        <v>92</v>
      </c>
      <c r="C6" s="65">
        <v>10</v>
      </c>
      <c r="D6" s="65" t="s">
        <v>5</v>
      </c>
      <c r="E6" s="66"/>
      <c r="F6" s="84"/>
      <c r="G6" s="67">
        <f t="shared" si="0"/>
        <v>0</v>
      </c>
      <c r="H6" s="68">
        <f t="shared" si="1"/>
        <v>0</v>
      </c>
      <c r="I6" s="69">
        <v>8</v>
      </c>
      <c r="J6" s="68">
        <f t="shared" si="2"/>
        <v>0</v>
      </c>
      <c r="K6" s="70"/>
      <c r="L6" s="62"/>
    </row>
    <row r="7" spans="1:12" ht="51">
      <c r="A7" s="64">
        <v>4</v>
      </c>
      <c r="B7" s="159" t="s">
        <v>93</v>
      </c>
      <c r="C7" s="65">
        <v>10</v>
      </c>
      <c r="D7" s="65" t="s">
        <v>5</v>
      </c>
      <c r="E7" s="66"/>
      <c r="F7" s="84"/>
      <c r="G7" s="67">
        <f t="shared" si="0"/>
        <v>0</v>
      </c>
      <c r="H7" s="68">
        <f t="shared" si="1"/>
        <v>0</v>
      </c>
      <c r="I7" s="69">
        <v>8</v>
      </c>
      <c r="J7" s="68">
        <f t="shared" si="2"/>
        <v>0</v>
      </c>
      <c r="K7" s="70"/>
      <c r="L7" s="62"/>
    </row>
    <row r="8" spans="1:12" ht="51">
      <c r="A8" s="64">
        <v>5</v>
      </c>
      <c r="B8" s="159" t="s">
        <v>94</v>
      </c>
      <c r="C8" s="65">
        <v>10</v>
      </c>
      <c r="D8" s="65" t="s">
        <v>5</v>
      </c>
      <c r="E8" s="66"/>
      <c r="F8" s="84"/>
      <c r="G8" s="67">
        <f t="shared" si="0"/>
        <v>0</v>
      </c>
      <c r="H8" s="68">
        <f t="shared" si="1"/>
        <v>0</v>
      </c>
      <c r="I8" s="69">
        <v>8</v>
      </c>
      <c r="J8" s="68">
        <f t="shared" si="2"/>
        <v>0</v>
      </c>
      <c r="K8" s="70"/>
      <c r="L8" s="62"/>
    </row>
    <row r="9" spans="1:12" ht="51">
      <c r="A9" s="64">
        <v>6</v>
      </c>
      <c r="B9" s="4" t="s">
        <v>95</v>
      </c>
      <c r="C9" s="65">
        <v>10</v>
      </c>
      <c r="D9" s="65" t="s">
        <v>5</v>
      </c>
      <c r="E9" s="66"/>
      <c r="F9" s="84"/>
      <c r="G9" s="67">
        <f t="shared" si="0"/>
        <v>0</v>
      </c>
      <c r="H9" s="68">
        <f t="shared" si="1"/>
        <v>0</v>
      </c>
      <c r="I9" s="69">
        <v>8</v>
      </c>
      <c r="J9" s="68">
        <f t="shared" si="2"/>
        <v>0</v>
      </c>
      <c r="K9" s="70"/>
      <c r="L9" s="62"/>
    </row>
    <row r="10" spans="1:12" ht="12.75">
      <c r="A10" s="104"/>
      <c r="B10" s="105"/>
      <c r="C10" s="106"/>
      <c r="D10" s="107"/>
      <c r="E10" s="108"/>
      <c r="F10" s="190" t="s">
        <v>12</v>
      </c>
      <c r="G10" s="190"/>
      <c r="H10" s="95">
        <f>SUM(H4:H9)</f>
        <v>0</v>
      </c>
      <c r="I10" s="108"/>
      <c r="J10" s="95">
        <f>SUM(J4:J9)</f>
        <v>0</v>
      </c>
      <c r="K10" s="96"/>
      <c r="L10" s="109"/>
    </row>
    <row r="11" spans="1:12" ht="12.75">
      <c r="A11" s="60"/>
      <c r="B11" s="60"/>
      <c r="C11" s="60"/>
      <c r="D11" s="60"/>
      <c r="E11" s="72"/>
      <c r="F11" s="73"/>
      <c r="G11" s="74"/>
      <c r="H11" s="72"/>
      <c r="I11" s="72"/>
      <c r="J11" s="72"/>
      <c r="K11" s="72"/>
      <c r="L11" s="60"/>
    </row>
    <row r="12" spans="1:11" s="32" customFormat="1" ht="12">
      <c r="A12" s="32" t="s">
        <v>11</v>
      </c>
      <c r="E12" s="33"/>
      <c r="F12" s="34"/>
      <c r="G12" s="35"/>
      <c r="H12" s="33"/>
      <c r="I12" s="33"/>
      <c r="J12" s="33"/>
      <c r="K12" s="33"/>
    </row>
    <row r="13" spans="1:11" s="32" customFormat="1" ht="12">
      <c r="A13" s="36" t="s">
        <v>6</v>
      </c>
      <c r="B13" s="36"/>
      <c r="C13" s="36"/>
      <c r="D13" s="36"/>
      <c r="E13" s="36"/>
      <c r="F13" s="37"/>
      <c r="I13" s="38"/>
      <c r="J13" s="38"/>
      <c r="K13" s="33"/>
    </row>
    <row r="14" spans="1:11" s="32" customFormat="1" ht="12">
      <c r="A14" s="41" t="s">
        <v>13</v>
      </c>
      <c r="E14" s="33"/>
      <c r="F14" s="33"/>
      <c r="G14" s="33"/>
      <c r="H14" s="33"/>
      <c r="I14" s="33"/>
      <c r="J14" s="33"/>
      <c r="K14" s="33"/>
    </row>
    <row r="15" spans="1:12" s="17" customFormat="1" ht="12.75">
      <c r="A15" s="59"/>
      <c r="E15" s="18"/>
      <c r="F15" s="18"/>
      <c r="G15" s="18"/>
      <c r="I15" s="18"/>
      <c r="J15" s="18" t="s">
        <v>84</v>
      </c>
      <c r="K15" s="19"/>
      <c r="L15" s="25"/>
    </row>
    <row r="16" ht="12.75">
      <c r="J16" t="s">
        <v>85</v>
      </c>
    </row>
  </sheetData>
  <sheetProtection/>
  <mergeCells count="4">
    <mergeCell ref="A1:J1"/>
    <mergeCell ref="A2:B2"/>
    <mergeCell ref="A3:B3"/>
    <mergeCell ref="F10:G10"/>
  </mergeCells>
  <printOptions/>
  <pageMargins left="0.1968503937007874" right="0.1968503937007874" top="0.984251968503937" bottom="0.5118110236220472" header="0.31496062992125984" footer="0.2362204724409449"/>
  <pageSetup horizontalDpi="600" verticalDpi="600" orientation="landscape" paperSize="9" scale="95" r:id="rId1"/>
  <headerFooter alignWithMargins="0">
    <oddHeader>&amp;LNr sprawy ZP/47/2020&amp;CFormularz asortymentowo-cenowy
&amp;RZałącznik nr 2 do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Agnieszka Andrzejczak</cp:lastModifiedBy>
  <cp:lastPrinted>2020-07-24T11:33:48Z</cp:lastPrinted>
  <dcterms:created xsi:type="dcterms:W3CDTF">2008-11-13T12:12:30Z</dcterms:created>
  <dcterms:modified xsi:type="dcterms:W3CDTF">2020-07-27T10:33:02Z</dcterms:modified>
  <cp:category/>
  <cp:version/>
  <cp:contentType/>
  <cp:contentStatus/>
</cp:coreProperties>
</file>