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65521" windowWidth="14400" windowHeight="11760" tabRatio="896"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34" r:id="rId34"/>
    <sheet name="Pakiet Nr 35" sheetId="35" r:id="rId35"/>
    <sheet name="Pakiet Nr 36" sheetId="36" r:id="rId36"/>
    <sheet name="Pakiet Nr 37" sheetId="37" r:id="rId37"/>
    <sheet name="Pakiet 38" sheetId="38" r:id="rId38"/>
    <sheet name="Pakiet 39" sheetId="39" r:id="rId39"/>
    <sheet name="Pakiet Nr 40" sheetId="40" r:id="rId40"/>
    <sheet name="Pakiet Nr 41" sheetId="41" r:id="rId41"/>
    <sheet name="Arkusz1" sheetId="42" r:id="rId42"/>
  </sheets>
  <definedNames>
    <definedName name="_xlfn.BAHTTEXT" hidden="1">#NAME?</definedName>
    <definedName name="_xlnm.Print_Area" localSheetId="37">'Pakiet 38'!$A$1:$K$15</definedName>
    <definedName name="_xlnm.Print_Area" localSheetId="38">'Pakiet 39'!$A$1:$K$21</definedName>
    <definedName name="_xlnm.Print_Area" localSheetId="9">'Pakiet Nr 10'!$A$1:$K$14</definedName>
    <definedName name="_xlnm.Print_Area" localSheetId="10">'Pakiet Nr 11'!$A$1:$K$14</definedName>
    <definedName name="_xlnm.Print_Area" localSheetId="11">'Pakiet Nr 12'!$A$1:$K$14</definedName>
    <definedName name="_xlnm.Print_Area" localSheetId="12">'Pakiet Nr 13'!$A$1:$K$13</definedName>
    <definedName name="_xlnm.Print_Area" localSheetId="13">'Pakiet Nr 14'!$A$1:$L$14</definedName>
    <definedName name="_xlnm.Print_Area" localSheetId="14">'Pakiet Nr 15'!$A$1:$K$30</definedName>
    <definedName name="_xlnm.Print_Area" localSheetId="15">'Pakiet Nr 16'!$A$1:$K$16</definedName>
    <definedName name="_xlnm.Print_Area" localSheetId="16">'Pakiet Nr 17'!$A$1:$K$16</definedName>
    <definedName name="_xlnm.Print_Area" localSheetId="17">'Pakiet Nr 18'!$A$1:$K$17</definedName>
    <definedName name="_xlnm.Print_Area" localSheetId="18">'Pakiet Nr 19'!$A$1:$L$16</definedName>
    <definedName name="_xlnm.Print_Area" localSheetId="1">'Pakiet Nr 2'!$A$1:$K$16</definedName>
    <definedName name="_xlnm.Print_Area" localSheetId="19">'Pakiet Nr 20'!$A$1:$K$24</definedName>
    <definedName name="_xlnm.Print_Area" localSheetId="20">'Pakiet Nr 21'!$A$1:$K$16</definedName>
    <definedName name="_xlnm.Print_Area" localSheetId="21">'Pakiet Nr 22'!$A$1:$K$18</definedName>
    <definedName name="_xlnm.Print_Area" localSheetId="22">'Pakiet Nr 23'!$A$1:$K$14</definedName>
    <definedName name="_xlnm.Print_Area" localSheetId="23">'Pakiet Nr 24'!$A$1:$K$13</definedName>
    <definedName name="_xlnm.Print_Area" localSheetId="24">'Pakiet Nr 25'!$A$1:$K$14</definedName>
    <definedName name="_xlnm.Print_Area" localSheetId="25">'Pakiet Nr 26'!$A$1:$L$14</definedName>
    <definedName name="_xlnm.Print_Area" localSheetId="26">'Pakiet Nr 27'!$A$1:$K$19</definedName>
    <definedName name="_xlnm.Print_Area" localSheetId="27">'Pakiet Nr 28'!$A$1:$K$17</definedName>
    <definedName name="_xlnm.Print_Area" localSheetId="28">'Pakiet Nr 29'!$A$1:$K$20</definedName>
    <definedName name="_xlnm.Print_Area" localSheetId="2">'Pakiet Nr 3'!$A$1:$K$14</definedName>
    <definedName name="_xlnm.Print_Area" localSheetId="29">'Pakiet Nr 30'!$A$1:$K$16</definedName>
    <definedName name="_xlnm.Print_Area" localSheetId="30">'Pakiet Nr 31'!$A$1:$K$15</definedName>
    <definedName name="_xlnm.Print_Area" localSheetId="31">'Pakiet Nr 32'!$A$1:$K$31</definedName>
    <definedName name="_xlnm.Print_Area" localSheetId="32">'Pakiet Nr 33'!$A$1:$K$18</definedName>
    <definedName name="_xlnm.Print_Area" localSheetId="33">'Pakiet Nr 34'!$A$1:$K$20</definedName>
    <definedName name="_xlnm.Print_Area" localSheetId="34">'Pakiet Nr 35'!$A$1:$L$23</definedName>
    <definedName name="_xlnm.Print_Area" localSheetId="35">'Pakiet Nr 36'!$A$1:$K$13</definedName>
    <definedName name="_xlnm.Print_Area" localSheetId="36">'Pakiet Nr 37'!$A$1:$K$16</definedName>
    <definedName name="_xlnm.Print_Area" localSheetId="3">'Pakiet Nr 4'!$A$1:$L$60</definedName>
    <definedName name="_xlnm.Print_Area" localSheetId="39">'Pakiet Nr 40'!$A$1:$K$15</definedName>
    <definedName name="_xlnm.Print_Area" localSheetId="40">'Pakiet Nr 41'!$A$1:$K$14</definedName>
    <definedName name="_xlnm.Print_Area" localSheetId="4">'Pakiet Nr 5'!$A$1:$K$15</definedName>
    <definedName name="_xlnm.Print_Area" localSheetId="5">'Pakiet Nr 6'!$A$1:$K$15</definedName>
    <definedName name="_xlnm.Print_Area" localSheetId="6">'Pakiet Nr 7'!$A$1:$K$30</definedName>
    <definedName name="_xlnm.Print_Area" localSheetId="7">'Pakiet Nr 8'!$A$1:$K$13</definedName>
    <definedName name="_xlnm.Print_Area" localSheetId="8">'Pakiet Nr 9'!$A$1:$K$14</definedName>
  </definedNames>
  <calcPr calcMode="manual" fullCalcOnLoad="1"/>
</workbook>
</file>

<file path=xl/sharedStrings.xml><?xml version="1.0" encoding="utf-8"?>
<sst xmlns="http://schemas.openxmlformats.org/spreadsheetml/2006/main" count="1521" uniqueCount="310">
  <si>
    <t>Dokładna nazwa przedmiotu zamówienia</t>
  </si>
  <si>
    <t>Jedn. miary</t>
  </si>
  <si>
    <t>Cena jedn. netto (PLN)</t>
  </si>
  <si>
    <t>Wartość netto (PLN)</t>
  </si>
  <si>
    <t>Wartość brutto (PLN)</t>
  </si>
  <si>
    <t>szt.</t>
  </si>
  <si>
    <t>Ilość</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</si>
  <si>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</si>
  <si>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</si>
  <si>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</si>
  <si>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</si>
  <si>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</si>
  <si>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</si>
  <si>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</si>
  <si>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</si>
  <si>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</si>
  <si>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</si>
  <si>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</si>
  <si>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</si>
  <si>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</si>
  <si>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</si>
  <si>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 xml:space="preserve">*Dostarczymy w II etapie dokumenty folder / broszurę oferowanych wyrobów medycznych z  parametrami technicznymi przedmiotu zamówienia, umożliwiającymi weryfikację zgodności  oferowanego produktu z wymaganiami zamawiającego określonymi w SIWZ
 Wykonawca zaznaczy na poszczególnych dokumentach, którego pakietu w ofercie dotyczą. </t>
  </si>
  <si>
    <t>Ilość jednostek w opak. handl.</t>
  </si>
  <si>
    <t>Nazwa i nr dokumentu dopuszczającego do obrotu i używania</t>
  </si>
  <si>
    <t xml:space="preserve">Zestaw do ciągłych blokad nerwów obwodowych    zawierający : osadzony na igle cewnik 19 G z trzema wtopionymi kontrastującymi pasami, znacznikami długości i centralnym otworem; Izolowana igła 25 G długości 19 cm ze zintegrowanym kabelkiem elektrycznym do neurostymulatora i drenikiem infuzyjnym; Przesuwny uchwyt, umożliwiający wprowadzenie igły wraz z cewnikiem w okolice nerwu, uchwyt blokuje się na igle po sciśnięciu; Zatrzaskowy łącznik do cewnika Filtr wraz z systemem mocowania go do skóry; Drenik infuzyjny dł. 30 cm; Samoprzylepna etykieta, wskazująca, w jakim miejscu znajduje się cewnik; Cewnik i igła widoczne w USG; Rozmiar: igła 25 G /190 mm, cewnik 19G/188mm; Szlifi igły do wyboru przez Zamawiającego 15o lub 30o. </t>
  </si>
  <si>
    <t>Igła do znieczuleń podpajęczynówkowych ze specjalnym dwupłaszcyznowym szlifem typu atraucan.Przednia część szlifu tnąca tylna część rozpychająca włókna opony. Pakowana razem z prowadnicą . Rozmiar 26G/88mm.</t>
  </si>
  <si>
    <t>Zestaw do połączonego znieczulenia podpajęczynówkowego i zewnątrzoponowego (CSE) wyposażony w: -  igłę podpajęczynówkową Pencil Point 27Gx138,5 mm, - igłę zewnątrzoponową 18Gx 88 mm z dodatkowym okienkiem do przejścia igły pp, - cewnik zewnątrzoponowy, wykonany z poliamidu, 0,85 x 0,45 mm, długość 1000 mm, tulejka założona na cewniku ułatwia wprowadzenie go do igły Tuohy, czytelne niebieskie znaczniki długości całkowicie wtopione w materiał cewnika, - zatrzaskowy łącznik filtra z cewnikiem zewnątrzoponowym, - L.O.R. strzykawka, 10 ml, niezawierająca lateksu, końcówka luer, - płaski filtr zewnątrzoponowy, 0,2 µm, objetość wypełnienia 0,45 ml, wytrzymałość ciśnieniowa do 7 bar, - mocowanie filtra do skóry pacjenta, - dodatkowo mocowanie cewnika w miejscu wkłucia, - system blokowania igły podpajęczynówkowej, zapewnia bezpieczeństwo i łatwe zablokowanie igły podpajęczynówkowej i igle Tuohy po udanej punkcji opony twardej. Pozwala na swobodny obrót igły podpajęczynówkowej nawet gdy ta jest zablokowana.</t>
  </si>
  <si>
    <t>Zestawy do znieczuleń zewnątrzoponowych i długotrwałej analgezji wyposażone w igłę Tuchy ze skrzydełkami 18G / 80mm skalowane z bocznymi otworami i miękką końcówką 3mm cewnik poliuretanowy dł. 1000mm rozm. 20G wykonany z materiału radiocieniujacego i odpornego na załamania prowadnik cewnika. Łącznik filtra z cewnikiem typu zatrzaskowego strzykawkę niskooporową o poj. 8-10mm filtr płaski 0,2 mikrona, zapewniający wysoki przepływ i niską objętość wypełnienia {max0,55ml} wraz z nieinwazyjnym systemem mocowania do skóry pacjenta. Dodatkowo mocowanie cewnika w miejscu wkłucia z miękkim stabiliazotorem i wymiennym opatrunkiem.</t>
  </si>
  <si>
    <t>Igły do identyfikacji i znieczulenia nerwów obwodowych przy pomocy stymulatora Stimuplex  pod kontrolą USG. Igły ze znacznikami USG na całym obwodzie igły. Dren do podania leku 50cm bez DEHP i kabelel przyłaczeniowy do stymulatora. Rozmiary  0,7x35mm, 0,7x50mm, 0,7x 80mm, 0,9x100mm, 0,9x150mm.</t>
  </si>
  <si>
    <t xml:space="preserve">Cewnik do naczyń centralnych dwuświatłowy 7Fr -15 cm i 20 cm ,  kanały wewnętrzne: 2x16G i 14G/18G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t>
  </si>
  <si>
    <t xml:space="preserve">Cewnik do naczyń centralnych trójświatłowy 7Fr- 15 cm i 20 cm  kanały wewnętrzne: /18Ga,18Ga,16Ga/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t>
  </si>
  <si>
    <t>Cewnik do naczyń centralnych czteroświatłowy  8Fr-15cm i 20cm, / kanały wewnętrzne: 18Ga,14Ga,18Ga,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</si>
  <si>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Zestaw do kaniulacji tetnicy. Cewnik Z FEP zakładane metodą Seldingera. Rozmiary                                                             18G/8cm z igłą S 1,3 x 50mm, prowadnica  40cm x 0,89mm.                                                                                                                          8G/16cm z igła S 1,3 x70mm, prowadnica 40cm x 0,89mm.                                                                                                                                                                          20G/8cm z igłą S 0,95x50mm, prowadnica  25cm x 0,64mm                                                                                                                                                            20G/16cm z igłą S 0,95x70mm , prowadnica  40cm x 0,64mm.  Zawór hemostatyczny, który podczas łączenia z drenami ciśnieniowymi otwiera się samodzielnie i zamyka automatycznie podczas odłączania. Jego wysoka szczelność pozwala na uniknięcie zwrotnego przepływu krwi, co umożliwia posługiwanie się produktem i nie wpływa na wyniki pomiarów ciśnienia.</t>
  </si>
  <si>
    <t>Cewnik do naczyń centralnych trójświatłowy  antybakteryjny7Fr- 15 cm i 20 cm  kanały wewnętrzne: /18Ga,18Ga,16Ga/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</si>
  <si>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Cewnik do naczyń centralnych pięcioświatlowy 12F/20cm, / kanały wewnętrzne: 12Ga/18Ga,18Ga,18Ga,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</si>
  <si>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Linie do pomiaru OCŻ. Komora kroplowa dwuczęściowa. Odpowietrznik z filtrem p/bakteryjnym w komorze kroplowej. Długość drenu do skali  100 cm. Kranik trójdrożny. Odpowietrznik z filtrem p/bakteryjnym na końcu drenu do skali. Zakończenie lock przezroczyste</t>
  </si>
  <si>
    <t xml:space="preserve">Elektrody do defibrylacji, kardiowersji, monitorowania, stymulacji przezskórnej typu COMBO kompatybilne z defibrylatorem ZOLL  warstwa przewodząca styku wykonana na bazie Ag/AgCl , zintegrowane odprowadzenia długości 120 cm pozwalają na jeszcze wygodniejsze użytkowanie produktu, radioprzezierne </t>
  </si>
  <si>
    <t>Elektroda do pomiaru uśpienia BIS quatro, kompatybilny z samodzielnym systemem monitorowania BIS VISTA, kompatybilny z modułami BISx, jednopacjentowy.</t>
  </si>
  <si>
    <t xml:space="preserve">Elektroda mózgowo-somatyczna dla pacjentów o wadze ponad 40 kg do oksymetru, kompatybilna z urządzeniem INVOS </t>
  </si>
  <si>
    <t>Skala wielorazowa do pomiaru OCŻ wykonana z tworzywa, łatwa do utrzymania w czystości. Uchwyt pozwalający na zmianę wysokości mocowania. Wskazówka punktu 0. Wgłębienie na dren aparatu do OCŻ z efektem powiększenia</t>
  </si>
  <si>
    <t>Cewnik Foley z sondą termiczną do monitorowania temperaury głębokiej, wykonany z silikonowego tworzywa zwiększającą wytrzymałość cewnika 10-18 CH</t>
  </si>
  <si>
    <t xml:space="preserve">Sonda termiczna uniwersalna przełykowo-odbytnicza typu Mon-A-Therm, jednorazowego użytku, opakowanie sterylne:  folia-papier. Rozm: Ch9, Ch12.        </t>
  </si>
  <si>
    <t>Obwód oddechowy pediatryczny 150-180 cm,  z workiem oddechowym 1 litrowym bezlateksowy ,łącznik Y z łacznikiem kątowym z portem</t>
  </si>
  <si>
    <t>Sztuczny nos - wymiennik ciepła i wilgoci do rurek tracheostomijnych z portem do podawania tlenu oraz z portem do odsysania, sterylny, jednoczęściowy, opakowanie folia-papier przestrzeń martwa w zakresie 15 - 20 ml wydajność nawilżania min. 28 mg/l przy VT - 500 ml</t>
  </si>
  <si>
    <t>Sterylna czysta postać chemicznego H2O do zamkniętego systemu nawilżania tlenu, pojemności 500ml. 4 boczne porty umożliwiające łączenie z głowicą do nebulizacji bądź inhalacji ultradźwiękowej, Możliwość zainstalowania  do wielu pacjentów, opakowanie sterylne, pozostaje sterylne przez 30 dni .</t>
  </si>
  <si>
    <t xml:space="preserve">Rurka tracheostomijna z makietem HI-LO, Rozm: 5, 6, 7, 8, 9, 10 </t>
  </si>
  <si>
    <t>Rurka intubacyjna z mankietem niskociśnieniowymi,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4,0 -10,0  co 0,5mm</t>
  </si>
  <si>
    <t>Rurka zbrojona wykonana z PVC z prowadnicą wykonaną z aluminium powleczonego gładkim tworzywem sztucznym a wewnętrzną powierzchnią rurki z powierzchnią ułatwiającą wprowadzenie cewnika do odsysnia czy bronchoskopu w rozmiarach 5,0-9,5 mm, dwa znaczniki w postaci ringów na całym obwodzie rurki ułatwiające pozycjonowanie rurki Opakowanie papier-folia, sterylne</t>
  </si>
  <si>
    <t xml:space="preserve">Rurka intubacyjna specjalna z mankietem w kształcie stożka do przedłużonej intubacji, wyposażona w system drenażu przestrzeni podgłośniowej.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t>
  </si>
  <si>
    <t xml:space="preserve">Rurka dooskrzelowa lewa z mankietem tchawiczym z poliuretanu, znaczniki  RTG na zakończeniu dystalnym  rurki, ponad mankietem dooskrzelowym z PCV  a także przy wejściu do tchawicy ułatwiają i weryfikują położenie rurki. W zestawie dwa cewniki do odsysania oraz złączka Y wraz z zestawem złączy. Baloniki kontrolne oraz dreny łączące z rurką  oraz zestaw złączy      zgodne z kolorem danego  mankietu.Rodzaj mankietu (tchawiczy lub oskrzelowy) zapisane słownie na baloniku kontrolnym. Rozm 28, 32, 35, 37, 39, 41. </t>
  </si>
  <si>
    <t>Rurka dooskrzelowa prawa z mankietem tchawiczym z poliuretanu, znaczniki  RTG na zakończeniu dystalnym  rurki, ponad mankietem dooskrzelowym z PCV  w kształcie litery S, a także przy wejściu do tchawicy ułatwiają i weryfikują położenie rurki. W zestawie dwa cewniki do odsysania oraz złączka Y wraz z zestawem złączy. Baloniki kontrolne oraz dreny łączące z rurką oraz zestaw złączy zgodne z kolorem danego  mankietu. Rodzaj mankietu (tchawiczy lub oskrzelowy) zapisane słownie na baloniku kontrolnym. Rozm 35, 37, 39,41</t>
  </si>
  <si>
    <t xml:space="preserve">Prowadnica z łatwego do wyginania aluminium powleczonego gładkim tworzywem sztucznym, ułatwiającym intubację w trudnych warunkach. Miękki koniec dystalny zmniejsza traumatyzację tkanek; w rozmiarach: 2,5mm - 4,5 o dł. 280 mm oraz 4,0mm-6,0mm o długości 350mm oraz powyżej 5,0mm o długości 350mm, sterylna </t>
  </si>
  <si>
    <t xml:space="preserve">Rurka intubacyjna z prowadnicą, mankietem niskociśnieniowym, strzykawką 10 ml;  rozmiary od 5,0 do 9,0  </t>
  </si>
  <si>
    <t>Rurka tracheostomijna z odsysaniem z przestrzeni podgłośniowej z miękkim  ultracienkim mankietem niskociśnieniowym wysokoobjętościowym o stożkowym kształcie, posiadające oznaczenia rozmiaru rurki, wykonane z termoplastycznego PCV, posiadające elastyczny kołnierz oraz obturator,  sterylne, na zewnątrz umieszczona informacja o produkcie medycznym ,rozmiar 6,0, 7,0 , 8,0 , 9,0, 10mm</t>
  </si>
  <si>
    <t>Rurka tracheostomijna z niskoobjętościowym, niskociśnieniowym mankietem w kształcie stożka, stopniowo zwężającym się ku dołowi, wykonane z miękkiego materiału na bazie plastyfikatora wolnego od DEHP (bez ftalanów) z wyraźnie miękkim, nieprzylegającym na całej powierzchni dla mniejszej traumatyzacji stomii przezroczystym ruchomym szyldem (w płaszczyźnie góra-dół), (obrót szyldu umożliwia dopasowanie do warunków anatomicznych pacjenta) wielorazową kaniulą wewnętrzną mocowaną na rurce za pomocą specjalnego zatrzasku. W komplecie obturator oraz taśma do mocowania. Rurki posiadają bezpieczny zawór balonika pilotowego, rozmiary 7,0, 7,5, 8,0, 8,5, 9,0, 10.0.</t>
  </si>
  <si>
    <t xml:space="preserve">Przestrzeń martwa, wewnętrznie gładka,  łącznik 7/16 cm, złącze 15M – złącze pacjenta 22M/15F, ze złączem kątowym 120 stopni </t>
  </si>
  <si>
    <t>Rurka tracheostomijna z miękkim  ultracienkim mankietem niskociśnieniowym wysokoobjętościowym o stożkowym kształcie, posiadające oznaczenie rozmiaru rurki, wykonane z termoplastycznego PCV, posiadające regulowany kołnierz oraz obturator,  sterylne, rozmiar 6,0, 7,0 , 8,0 , 9,0, 10mm</t>
  </si>
  <si>
    <t>Opaski do rurek tracheostomijnych, bardzo miękkie, zapinane na rzepy, jednoczęściowe, sterylne</t>
  </si>
  <si>
    <t>Podkładki do rurek tracheostomijnych, z pianki poliuretaniwej, przeciwodleżynowe, bardzo chłonne wilgoć</t>
  </si>
  <si>
    <t>Podkładki do rurek tracheostomijnych, 6-warstwowe, sterylne rozmiar 10 x 10 cm</t>
  </si>
  <si>
    <t>Korek dekaniulacyjny, nakładany na łącznik 15 mm, do stosowania przy odzwyczajaniu od rurki tracheostomijnej</t>
  </si>
  <si>
    <t>Korki dekaniulacyjne do rurek tracheostomijnych, pasujące na łacznik 15 mm, w kolorze czerwonym, z łatwym uchwytem do zakładania i zdejmowania z rurki tracheostomijnej</t>
  </si>
  <si>
    <t>Łącznik do drenów, sterylny schodkowe duze Y;  w rozmiarze 6-13 mm ramiona łączników schodkowe</t>
  </si>
  <si>
    <t>Łącznik do drenów, sterylny PROSTY;  schodkowy w rozmiarze 8 do 14 mm</t>
  </si>
  <si>
    <t>Łącznik do drenów, sterylny PROSTY; z kontrolą siły ssania 6/10 , ramiona łączników schodkowe, stożkowe</t>
  </si>
  <si>
    <t xml:space="preserve">Łącznik do drenów, sterylny uniwersalny ,prosty w rozmiarze 5 do 11 mm </t>
  </si>
  <si>
    <t>Filtr oddechowych pediatryczny dla dzieci, kształt okrągły, elektrostatyczny, jałowy, antybakteryjny, antywirusowy, waga do 6-8 g</t>
  </si>
  <si>
    <t>Uzupełniający zestaw do przezskórnej tracheotomii metodą Griggsa, oparty na użyciu peana, zawierający skalpel, kaniulę z igłą i strzykawką do identyfikacji tchawicy, prowadnicą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</si>
  <si>
    <t>Bezpieczny zestaw do punkcji opłucnej H8, wyposażony w cewnik poliuretanowy (igła, 8 Fr., strzykawka, worek 2l)</t>
  </si>
  <si>
    <t>Zestaw do punkcji opłucnej [osierdzia, otrzewnej] o składzie: igła Veressa; cewnik z poliuretanu, widoczny w Rtg; rozmiary 9Ch, 12 Ch; do 29 dni, z układem automatycznych zastawek jednokierunkowych [z możliwością przełączenia w tryb drenażu z pominięciem zastawek]; strzykawka luer-lok 60 ml; worek do drenażu 2000 ml z kranikiem spustowym; skalpel z zatrzaskowym zabezpieczeniem ostrza przed zakłuciem; łącznik luer-lok/schodkowy; linia do przedłużenia cewnika dł. 50 cm; zacisk nożyczkowy; komplet mocowania cewnika do skóry pacjenta.</t>
  </si>
  <si>
    <t>Układ oddechowy jednorurowy, dwuświatłowy, z pionową membraną zapewniającą wymianę termiczną, o śr. 22 mm i długości 1,8 m, z kolankiem z portem kapno, do aparatów do znieczulenia,  z dodatkową rurą długości 1,8 m z 2L workiem bezlateksowym, wydajność ogrzania powietrza wdychanego 6,2 stopni C przy przepływie 4 l/min., opór wdechowy max 0,14 cm H2O i wydechowy max 0,16 cm H2O przy przepływie 10 l/min, waga układu 170 g bez akcesoriów, w zestawie wewnętrzny przewód do próbkowania gazu z łącznikami typu męskiego, wszystkie elementy w jednym  oryginalnym opakowaniu producenta, mikrobiologicznie czysty, opakowanie foliowe.</t>
  </si>
  <si>
    <t>Układ oddechowy jednorurowy, dwuświatłowy, z pionową membraną zapewniającą wymianę termiczną, o śr. 22 mm i długości 1,9 m, do aparatów do znieczulenia z dodatkową rozciągliwą rurą od 0,6 m do 1,8 m, z 2L workiem bezlateksowym, wydajność ogrzania powietrza wdychanego 6,2 stopni C przy przepływie 4 l/min., opór wdechowy max 0,14 cm H2O i wydechowy max 0,16 cm H2O przy przepływie 10 l/min, waga układu 170 g bez akcesoriów, mikrobiologicznie czysty, opakowanie foliowe.</t>
  </si>
  <si>
    <t xml:space="preserve">Maska krtaniowa jednorazowego użytku bezlateksowa z PCV z niskociśnieniowym mankietem uszczelniającym zwężającym się dystalnie. Maska z anatomiczną krzywizną,  kanałem gastrycznym i możliwością wykonania intubacji z użyciem elastycznego endoskopu. Ciśnienie uszczelniania mankietu do 40 mm cmH2O. Rozmiary masek od #1 do #6 (dla pacjentów powyżej 100 kg) </t>
  </si>
  <si>
    <t>Układ oddechowy jednorurowy, dwuświatłowy, z pionową membraną zapewniającą wymianę termiczną, o śr. 22 mm i dł.  1,8 cm, z kolankiem z portem kapno, do respiratora, wydajność ogrzania powietrza wdychanego 6,2 stopni C przy przepływie 4 l/min., opór wdechowy max 0,14 cm H2O i wydechowy max 0,16 cm H2O przy przepływie 10 l/min,waga układu 170 g, mikrobiologicznie czysty, opakowanie foliowe.</t>
  </si>
  <si>
    <t>Cewnik do odsysania w systemie zamkniętym na 72 godziny do rurek intubacyjnych o długości 54 cm, do rurek tracheotomijnych o długości 34 cm, skalowany co 1 cm, z jednym otworem centralnym i 2 bocznymi, pozbawiony DEHP w rozmiarach: 10 ; 12 ; 14 i 16 Fr, kompatybilny z adapterem do dróg oddechowych.</t>
  </si>
  <si>
    <t>Adapter do dróg oddechowych do połączenia obwodu oddechowego z rurką intubacyjną  lub tracheotomijną , z możliwością  stosowania przez 7 dni,  pozwalający bez rozłączania obwodu  oddechowego na odsysanie, wykonanie procedury bronchoskopii, mini-Bal, podania leku , rozgałęziony pod kątem 45 stopni, podwójnie obrotowy, z portem do przepłukiwania, z  silikonową, samouszczelniającą się, dwudzielną zastawką, kompatybilny z cewnikiem do odsysania w systemie zamkniętym.</t>
  </si>
  <si>
    <t>Wymiennik ciepła i wilgoci do rurek tracheotomijnych z wkładem celulozowym  z uniwersalnym portem tlenowym, z samodomykającym  się portem do odsysania pomiędzy dwoma membranami wymiennika, o skuteczności nawilżania  minimum 29,2 mg H2O przy Vt 500ml, sterylny</t>
  </si>
  <si>
    <t>Przestrzeń martwa wewnętrznie gładka długości 205 mm ze złączem kolankowym podwójnie obrotowym z podwójnie uszczelnionymi portami do bronchofiberoskopii 9 mm i portem do odsysania 3,5 mm, sterylna</t>
  </si>
  <si>
    <t>Czujnik Flo Trac do ciągłego pomiaru rzutu serca dł. Linii 180 cm kompatybilny z platformą EV.</t>
  </si>
  <si>
    <t>Przetwornik - kopułka pojedynczy do inwazyjnego pomiaru ciśnienia kompatybilny z okablowaniem Edwards</t>
  </si>
  <si>
    <t>Przetwornik - kopułka podwójny do inwazyjnego pomiaru ciśnienia kompatybilny z okablowaniem Edwards</t>
  </si>
  <si>
    <t>Przetwornik do inwazyjnego pomiaru ciśnienia kompatybilny z okablowaniem Argon</t>
  </si>
  <si>
    <t>Zestaw nieadhezyjnych fiksatorów skład: 5 x taśma 2cm x 5 m, 2 x taśma 4 cm x 5 m, 1 x taśma 6 cm x 5 m, 1 x rzep Velcro szer. 2 cm x 15 m.</t>
  </si>
  <si>
    <t>Cewnik Quatro do termoregulacji pacjenta metodą śródnaczyniową IVTM. Ilość balonów: 4, dł. 45 cm, ? zewnętrzna: 9,3 F,</t>
  </si>
  <si>
    <t>Zestaw do termoregulacji pacjenta metodą śródnaczyniową IVTM składający się z cewnika Quatro oraz wymiennika ciepła Start up kit</t>
  </si>
  <si>
    <t>Zestaw Volume View do pomiarów hemodynamicznych z wykorzystaniem termodylucji przezpłucnej. Wkłucie dotętnicze 4 Fr, 16 cm.</t>
  </si>
  <si>
    <t>op.</t>
  </si>
  <si>
    <t>Zawór biopsyjny j.u. do bronchoskopu Olympus, model Maj - 210. Opakowanie po 20 szt.</t>
  </si>
  <si>
    <t>Zawór ssący j.u. do bronchoskopu Olympus, model Maj - 209.  Opakowanie po 20 szt.</t>
  </si>
  <si>
    <t>Zestaw : rurka do oddychania ogrzewanym powietrzem, samonapełniająca się komora,  oraz  adapter dedykowany systemowi AIRVO 2</t>
  </si>
  <si>
    <t>Kaniula donosowa dla dorosłych do tlenoterapii wysokimi przepływami przystosowana do współpracy z układem oddechowym serii 900PT501 firmy Fischer&amp;Paykel</t>
  </si>
  <si>
    <t xml:space="preserve">Elektrody do pomiaru ENTROPII kompatybilne z monitorami GE, jednorazowego użytku. </t>
  </si>
  <si>
    <t xml:space="preserve">Pencan- Igły do znieczuleń podpajeczynówkowych Igła do znieczuleń podpajęczynówkowych (typu Pencil Point 25G i 27G dł. 88mm posiadająca pryzmat w uchwycie igły sygnalizujący pojawienie się płynu m-r zmiany barwy oraz uchwyt w eliptycznym kształcie z czterema okienkami i strzałką wskazującą położenie otworów w igle), pakowana razem z prowadnicą, dl. 35mm </t>
  </si>
  <si>
    <t xml:space="preserve">Pencan-gły do znieczuleń podpajeczynówkowych Igła do znieczuleń podpajęczynówkowych (typu Pencil Point 25G i 27G dł. 103mm posiadająca pryzmat w uchwycie igły sygnalizujący pojawienie się płynu m-r zmiany barwy oraz uchwyt w eliptycznym kształcie z czterema okienkami i strzałką wskazującą położenie otworów w igle), pakowana razem z prowadnicą, dl. 35mm </t>
  </si>
  <si>
    <t>Spinocan Igły do znieczuleń podpajeczynówkowych Igła do znieczuleń podpajęczynówkowych typu Quincke 25, 26, 27G dł. 120 mm posiadająca pryzmat w uchwycie igły sygnalizujący pojawienie się płynu m-r zmiany barwy oraz uchwyt w eliptycznym kształcie z czterema okienkami i strzałką wskazującą położenie otworów w igle. z prowadnicami dł. 35mm</t>
  </si>
  <si>
    <t>szt</t>
  </si>
  <si>
    <t xml:space="preserve">Pencan-gły do znieczuleń podpajeczynówkowych Igła do znieczuleń podpajęczynówkowych typu Pencil Point 25G dl. 156,5mm  posiadająca pryzmat w uchwycie igły sygnalizujący pojawienie się płynu m-r zmiany barwy oraz uchwyt w eliptycznym kształcie z czterema okienkami i strzałką wskazującą położenie otworów w igle), pakowana razem z prowadnicą, dl. 35mm </t>
  </si>
  <si>
    <t xml:space="preserve">Cewnik do naczyń centralnych jednoświatlowy  14G -15 cm , z oznaczeniem przepływu na opakowaniu, w zestawie igła V 18Gx70mm, prowadnica niklowo-tytanowa odporna na załamania, skalpel, strzykawka trzycześciowa 5 ml, rozszerzadło. Zamknięcia kanałów automatycznymi bezigłowymi zastawkami. Drobne elementy poza prowadnica i dewnikiem pakowane w oddzelny woreczek dla ochrony przed rozsypaniem. </t>
  </si>
  <si>
    <t>Rampa 5 kranikowa z zaworami bezigłowymi typu Swan, wykonana z polisulfonu  wysokiej jakości żywicy termoplastycznej, z przedłużaczem 150 cm bez DEHP z zastawkami  typu FlowStop. Trójramienne pokrętła w różnych kolorach. Optyczny wskaźnik położenia otwarty/zamknięty, łącznik obrotowy umożliwiający łatwe wpięcie do wkłucia </t>
  </si>
  <si>
    <t xml:space="preserve">Rampa 3 kranikowa z zaworami bezigłowymi  typu Swan,  wykonana z polisulfonu  wysokiej jakości żywicy termoplastycznej, z przedłużaczem 150 cm bez DEHP z zastawkami  typu Flow Stop. Trójramienne pokrętła w różnych kolorach. Optyczny wskaźnik położenia otwarty/zamknięty, łącznik obrotowy umożliwiający łatwe wpięcie do wkłucia  </t>
  </si>
  <si>
    <t>Łącznik z kolankiem podwójnie obrotowym, z dodatkowymi silikonowymi pierścieniami uszczelniającymi od strony pacjenta i obwodu oddechowego, z rozciągalną giętką rurą dającą zróżnicowanie długości według wymagań oraz możliwość umocowania w optymalnej pozycji dzięki pamięci kształtu, zatyczka portu do bronchoskopii o śr. 9,5 mm i portu do odsysania o śr.4 mm, złącze 22M/15F od strony pacjenta, złącze 22F od strony maszyny, przestrzeń rozciągliwa w zakresie 60mm x 150 mm, waga max. 21g, jednorazowego użytku, sterylny, bezlateksowy, bez DEHP, bez BPA, opakowanie folia-papier, termin przydatności do użycia 5 lat, na opakowaniu jednostkowym nr serii i data ważności.</t>
  </si>
  <si>
    <t>linia do kapnometrii, dł300cm, złącze m-m, mikrobiolog.czyste</t>
  </si>
  <si>
    <t>Układ oddechowy dwururowy karbowany do respiratora dla dorosłych, do użycia w warunkach MRI, średnica rur 22mm, rury długości 6 m wykonane z polietylenu, łącznik Y z kolankiem z portem kapno, kolanko odłączalne od  łącznika Y. Jednorazowy, mikrobiologicznie czysty, bez ftalanów , czas użycia do 7 dni, opakowanie foliowe.</t>
  </si>
  <si>
    <t xml:space="preserve"> Introducery kompatybilne z
Cewnikami Swana Ganza, 8F. W skład zestawu wchodzą: lider stalowy z końcówką J w osłonce do wprowadzenia kaniuli, strzykawka, rozszerzacz naczyniowy, igły cienkościennej lub kaniuli na igle, samouszczelniający zawór hemostatyczny, integralny port boczny,
 kranik trójdrożny do portu bocznego
 miejsce do zamocowania szwem skórnym,
 osłonka dekontaminacyjna łączona trwałym zamknięciem z zastawką hemostatyczną o długości co najmniej 800 mm do zamontowania na cewniku</t>
  </si>
  <si>
    <t xml:space="preserve">Jednorazowy obwód oddechowy jednoramienny z wewnętrzną linią monitorowania ciśnienia, filtrem i zastawką pacjenta kompatybilny z respiratoroami transportowymi  paraPACK Pakowanie po 10 sztuk </t>
  </si>
  <si>
    <t>op</t>
  </si>
  <si>
    <t>System dla dorosłych do tlenoterapii wysokimi przepływami pacjentów z tracheostomią  przystosowana do współpracy z układem oddechowym serii 900PT501 firmy Fischer&amp;Paykel</t>
  </si>
  <si>
    <r>
      <rPr>
        <sz val="10"/>
        <color indexed="8"/>
        <rFont val="Arial"/>
        <family val="2"/>
      </rPr>
      <t xml:space="preserve">Worki jednorazowego użytku o pojemności min. </t>
    </r>
    <r>
      <rPr>
        <b/>
        <sz val="10"/>
        <color indexed="8"/>
        <rFont val="Arial"/>
        <family val="2"/>
      </rPr>
      <t xml:space="preserve">1500 </t>
    </r>
    <r>
      <rPr>
        <sz val="10"/>
        <color indexed="8"/>
        <rFont val="Arial"/>
        <family val="2"/>
      </rPr>
      <t>ml kompatybilne z systemem do kontrolowanej zbiórki stolca ww. pozycji.</t>
    </r>
  </si>
  <si>
    <t>System do kontrolowanej zbiórki stolca wykorzystujący technologię super-absorbentu, składający się z cewnika z pierścieniem uszczelniającym o pojemności min. 45 ml (kolor biały) oraz portu irygacyjnego (kolor niebieski) do łatwej identyfikacji, cewnik przezierny dla promieni RTG o długości 160 cm +/- 5 cm, min. 1 znacznik głębokości w postaci grubej czarnej kreski. W zestawie: min. 3 worki o pojemności 1500 ml z wkładką z super-absorbentu, wykonanego z poliakrylanu sodu oraz filtra/wentylu dezodoryzującego. Podstawa do montowania do łóżka z nadającym się do czyszczenia plastikowym paskiem oraz centralną rurką obrotową - wszystkie elementy trwale ze sobą połączone. W opakowaniu zbiorczym strzykawka 3-częściowa z gumowym tłokiem o pojemności 45 ml, zacisk irygacyjny (kolor zielony), instrukcja obsługi w języku polskim - urządzenie nie zawiera lateksu, jednorazowego użytku. System do kontrolowanej zbiórki stolca z możliwością użytkowania przez 29 dni, potwierdzona instrukcją obsługi.</t>
  </si>
  <si>
    <t>Rurka nosowo-gardłowa, rurka Wendla, w rozmiarach 6,0 - 8,5 (rozmiary co pół), pakowane pojedynczo, opakowanie papier-folia, sterylna.</t>
  </si>
  <si>
    <t>Rurka ustno-gardłowa Guedela, wykonane z półprzezroczystego medycznego PCV, kodowane kolorystycznie (000 - różowa (40 mm), 00 - niebieska (50 mm), 0 - czarna (60 mm), 1 - biała (70 mm), 2 - zielona (80 mm), 3 - żółta (90 mm), 4 - czerwona (100 mm), 5 - pomarańczowa (110 mm)), standardowa sztywność, pakowane pojedynczo, opakowanie papier-folia, sterylne.</t>
  </si>
  <si>
    <t>Maska anestetyczna typu Flex, jednorazowego użytku, korpus przezroczysty, kolor oznaczony odpowiednim kolorem pierścienia oraz cyfrą na korpusie maski, z nadmuchiwanym mankietem i końcówką dreny, Rozmiar 0-zielony, 1-różowy, 2-czerwony, 3-żółty, 4-biały, 5-niebieski, 6-bezbarwny. Bezlateksowa, brak ftalanów DEHP. Mikrobiologicznie czysta, opakowanie - folia.</t>
  </si>
  <si>
    <r>
      <rPr>
        <sz val="10"/>
        <color indexed="8"/>
        <rFont val="Arial"/>
        <family val="2"/>
      </rPr>
      <t>Zestaw do nebulizacji do obwodu oddechowego dla dorosłych, jednorazowego użytku. W skład zestawu wchodzi nebulizator do podawania leków w obwodzie oddechowym o pojemności min. 6 ml z łącznikiem T,  dren tlenowy długości min. 210 cm, 2 standardowe łączniki, wykonany z PVC. Cały zestaw jest wolny od ftalanów DEHP, mikrobiologicznie czysty. Ilość nebulizacji (NaCl 9 g/l) (mg / min): 100 (przy 4 LPM); 200 (przy 6 LPM), 340 (przy 10 LPM) przy przepływie na poziomie 3,5 bar.</t>
    </r>
  </si>
  <si>
    <r>
      <rPr>
        <sz val="10"/>
        <rFont val="Arial CE"/>
        <family val="0"/>
      </rPr>
      <t xml:space="preserve">Łyżka do laryngoskopu, światłowodowa, jednorazowego użytku, typu McIntosh z podwójnym światłem LED/UV. Dostępne rozmiary łyżek: MacIntosh: 0, 1, 2, 3, 3+, 4 - </t>
    </r>
    <r>
      <rPr>
        <b/>
        <sz val="10"/>
        <color indexed="8"/>
        <rFont val="Arial CE"/>
        <family val="0"/>
      </rPr>
      <t xml:space="preserve">wszystkie łyżki muszą pochodzić od jednego producenta. </t>
    </r>
    <r>
      <rPr>
        <sz val="10"/>
        <rFont val="Arial CE"/>
        <family val="0"/>
      </rPr>
      <t>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folia-folia, pojedynczo. Na opakowaniu</t>
    </r>
    <r>
      <rPr>
        <b/>
        <sz val="10"/>
        <color indexed="8"/>
        <rFont val="Arial CE"/>
        <family val="0"/>
      </rPr>
      <t xml:space="preserve"> informacja od producenta</t>
    </r>
    <r>
      <rPr>
        <sz val="10"/>
        <rFont val="Arial CE"/>
        <family val="0"/>
      </rPr>
      <t xml:space="preserve"> o dacie ważności z min. 5 letnim okresem przydatności, numer seryjny i data wyprodukowania łyżki. </t>
    </r>
  </si>
  <si>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</si>
  <si>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   potwierdzone przez Producenta. Długość drenów min. 2 metry, średnica drenów 25Ch. Opakowanie zbiorcze: 10 szt.</t>
  </si>
  <si>
    <t>Zamknięty system do odsysania z rurki intubacyjnej CH 14/16, długość 56 cm lub 62 cm oraz rurki tracheostomijnej CH 14/16, długość 36 cm. Właściwości ogólne: możliwość stosowania przez min. 72h (potwierdzona instrukcją obsługi).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Nie dopuszcza się systemu wymagającego dodatkowych elementów koniecznych do odłączania systemu od rurki intubacyjnej / tracheostomijnej. Opakowanie zbiorcze: 10 szt.</t>
  </si>
  <si>
    <t>Cewnik do naczyń centralnych czteroświatłowy  antybakteryjny 8Fr-15cm i 20cm, / kanały wewnętrzne: 18Ga,14Ga,18Ga,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</si>
  <si>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Zestaw z cewnikiem do długotrwałego dostępu naczyniowego do hemodializy, cewnik o rozmiarze 15,5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Endexo który powoduje ograniczenie akumulacji komponentów krwi na cewniku z mufą polyestrową, końcówki Luer wykonane z termoplastycznego poliuretanu. W skład zestawu wchodzi: cewnik 15,5 Fr, igła wprowadzająca grub. 18 Ga x 7 cm, prowadnica drutowa J grubość1mm,rozszerzacz 12 Fr i 14 Fr, skalpel nr 11, bagnet do tunelizacji, prowadnik rozdzierany typu (pull-apart) 16 Fr z mechanizmem zastawkowym,  samoprzylepny opatrunek na wkłucie, 2 nasadki iniekcyjne. Całkowita długość cewnika 20,22,24,28,32,36 cm</t>
  </si>
  <si>
    <t xml:space="preserve">Zestaw z cewnikiem do długotrwałego dostępu naczyniowego do hemodializy, cewnik o rozmiarze 15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Endexo który powoduje ograniczenie akumulacji komponentów krwi na cewniku z mufą polyestrową, końcówki Luer wykonane z termoplastycznego poliuretanu. W skład zestawu wchodzi: cewnik 15,5 Fr, igła wprowadzająca grub. 18 Ga x 7 cm, prowadnica drutowa J grubość1mm,rozszerzacz 12 Fr i 14 Fr, skalpel nr 11, bagnet do tunelizacji, prowadnik rozdzierany typu (pull-apart) 16 Fr z mechanizmem zastawkowym,  samoprzylepny opatrunek na wkłucie, 2 nasadki iniekcyjne. Długość całkowita cewnika 40,48,55 cm </t>
  </si>
  <si>
    <t xml:space="preserve">Zestaw z cewnikiem do długotrwałego dostępu naczyniowego do hemodializy, cewnik o rozmiarze 15 FR (+/-) 0,5 Fr ,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typu Durathane, z mufą polyestrową, końcówki Luer wykonane z termoplastycznego poliuretanu. W skład zestawu wchodzi: cewnik 15,5 Fr, igła wprowadzająca grub. 18 Ga x 7 cm, prowadnica drutowa J grubość1mm,rozszerzacz 12 Fr i 14 Fr, skalpel nr 11, bagnet do tunelizacji, prowadnik rozdzierany 16 Fr z mechanizmem zastawkowym,  samoprzylepny opatrunek na wkłucie, 2 nasadki iniekcyjne.Długość całkowita cewnika 20,22,24,28,32,36 cm </t>
  </si>
  <si>
    <t xml:space="preserve">Zestaw z cewnikiem do długotrwałego dostępu naczyniowego do hemodializy, cewnik o rozmiarze 15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typu Durathane, z mufą polyestrową, końcówki Luer wykonane z termoplastycznego poliuretanu. W skład zestawu wchodzi: cewnik 15,5 Fr, igła wprowadzająca grub. 18 Ga x 7 cm, prowadnica drutowa J grubość1mm,rozszerzacz 12 Fr i 14 Fr, skalpel nr 11, bagnet do tunelizacji, prowadnik rozdzierany 16 Fr z mechanizmem zastawkowym,  samoprzylepny opatrunek na wkłucie, 2 nasadki iniekcyjne. Długość całkowita cewnika 40,48,55 cm </t>
  </si>
  <si>
    <t>Igła do stymulacji nerwów 22G x 80mm widoczna w USG przez umieszczenie na igle reflektorów (powstałych przez wciśniecie w igłę narożników sześcianu) na długości 2,3 cm od końca igły w dwóch sekwencjach po 1cm z przerwą 3 mm dla określenia głębokości, elementy zapewniające echogeniczność rozmieszczone równomiernie wokół igły (360 stopni), zapewniające widoczność igły minimum w zakresie 20-60 stopni, z elastycznym cewnikiem do podawania leku zakończonym LuerLock, z kablem do stymulatora. Igła izolowana na całej długość - odsłonięta tylko końcówka stymulująca. Opakowanie pojedyncze, sterylne.</t>
  </si>
  <si>
    <r>
      <rPr>
        <sz val="11"/>
        <rFont val="Arial"/>
        <family val="2"/>
      </rPr>
      <t>Igła do stymulacji nerwów 22G x 50mm widoczna w USG przez umieszczenie na igle reflektorów (powstałych przez wciśniecie w igłę narożników sześcianu) na długości 2,3 cm od końca igły w dwóch sekwencjach po 1cm z przerwą 3 mm dla określenia głębokości, elementy zapewniające echogeniczność rozmieszczone równomiernie wokół igły (360 stopni), zapewniające widoczność igły minimum w zakresie 20-60 stopni, z elastycznym cewnikiem do podawania leku zakończonym LuerLock, z kablem do stymulatora. Igła izolowana na całej długość - odsłonięta tylko końcówka stymulująca. Opakowanie pojedyncze, sterylne</t>
    </r>
    <r>
      <rPr>
        <sz val="11"/>
        <rFont val="Calibri"/>
        <family val="2"/>
      </rPr>
      <t>.</t>
    </r>
  </si>
  <si>
    <t>Igła do blokad TAP 22G x 80mm widoczna w USG przez umieszczenie na igle reflektorów (powstałych przez wciśniecie w igłę narożników sześcianu) na długości 2,3 cm od końca igły w dwóch sekwencjach po 1cm z przerwą 3 mm dla określenia głębokości, elementy zapewniające echogeniczność rozmieszczone równomiernie wokół igły (360 stopni), zapewniające widoczność igły minimum w zakresie 20-60 stopni, z elastycznym cewnikiem do podawania leku zakończonym LuerLock, opakowanie pojedyńcze, sterylne.</t>
  </si>
  <si>
    <t>Igła do wkłuć centralnych w rozmiarach: 18 G x 70 mm, widoczna w USG przez umieszczenie na igle reflektorów (powstałych przez wciśniecie w igłę narożników kwadratu) na długości 2,3 cm od końca igły w dwóch sekwencjach po 1cm z przerwą 3 mm dla określenia głębokości, elementy zapewniające echogeniczność rozmieszczone równomiernie wokół igły (360 stopni), zapewniające widoczność igły minimum w zakresie 20-60 stopni, opakowanie pojedyńcze, sterylne.</t>
  </si>
  <si>
    <t>Zestaw do blokad ciągłych składający się z igły z końcówką typu Quinke z kablem do stymulacji - w pełni izolowana poza czubkiem igły,  o konstrukcji zapewniającej maksymalne odbicie fal ultradźwiękowych niezależnie od kąta wprowadzenia, z dodatkowym otworem w igle zlokalizowanym między 1 a 2 cm do wypełnienia przestrzeni między igłą a kaniulą, kaniuli (zewnętrznego cewnika) w technologii "cewnik na igle", wewnętrzny cewnik z drenem widoczny w USG, mocowany do kaniuli przy pomocy przy pomocy końcówki "luer lock", filtra wraz z system mocowania filtra oraz cewnikiem do skóry pacjenta. Rozmiar igły 21G x 68 mm, cewnika 20G x 82 mm oraz kaniuli 18G x 51 mm.</t>
  </si>
  <si>
    <t>Zestaw do blokad ciągłych składający się z igły z końcówką typu Quinke z kablem do stymulacji - w pełni izolowana poza czubkiem igły,  o konstrukcji zapewniającej maksymalne odbicie fal ultradźwiękowych niezależnie od kąta wprowadzenia, z dodatkowym otworem w igle zlokalizowanym między 1 a 2 cm do wypełnienia przestrzeni między igłą a kaniulą, kaniuli (zewnętrznego cewnika) w technologii "cewnik na igle", wewnętrzny cewnik z drenem widoczny w USG, mocowany do kaniuli przy pomocy przy pomocy końcówki "luer lock", filtra wraz z system mocowania filtra oraz cewnikiem do skóry pacjenta. Rozmiar igły 21G x 94 mm, cewnika 20G x 106 mm oraz kaniuli 18G x 75 mm.</t>
  </si>
  <si>
    <t>Przenośny system infuzyjny, w całości wolny od lateksu i DEHP, wykorzystujący zbiornik elastomerowy o objętości nominalnej 275 ml oraz regulowanej prędkości przepływu 2-5-7-12 ml/h. Z filtrem 5um na linii infuzyjnej. Port do napełniania urządzenia na drenie, wyposażony w połączenie luer-lock zapewniajace możliwość szczelnego podłączenia strzykawki i zabezpieczenia portu kapturkiem po wypełnieniu. System infuzyjny sprawdzony pod względem stabilności z ropiwakainą lub bupiwakainą - dołączyć do oferty badanie stabilności. Urządzenie pakowane pojedynczo, apirogenne. Linia infuzyjna zakończona zdejmowanym filtrem automatycznie usuwającym powietrze podczas napełniania urządzenia, zapobiega wyciekowi leku - brak kontaktu Personelu Medycznego z lekiem.</t>
  </si>
  <si>
    <t xml:space="preserve">Nieinwazyjny czujnik do pomiaru temperatury głębokiej ciała  kompatybilny do systemu nieinwazyjnego pomiaru temperatury Spooton </t>
  </si>
  <si>
    <t xml:space="preserve">Jednorazowa kaseta podgrzewająca do krwi i płynów z drenami i łącznikami kompatybilnymi z zestawami do dożylnego podawania krwi/płynów stosowanymi standardowo . Kasety nie zawierają lateksu , przeznaczone do stosowania z urządzeniem podgrzewającym wielokrotnego  użytku Ranger Zestaw do ogrzewania płynów standardowy z dwoma portami do iniekcji i zestawem przedłużającym. Jeziorko eliminujące bąbelki powietrza .Przepływ płynów od KVO do 9000ml/h . Pojemność wypełnienia 44ml.Dren pacjenta długość minimum 76 cm , dren dodatkowy minimum 76cm Bez lateksu . Jednorazowy. Sterylizowany tlenkiem etylenu. </t>
  </si>
  <si>
    <t xml:space="preserve">Polipropylenowa kołdra na pacjenta. Kołdra skonstruowana z podłużnie ułożonych tub , z których ciepłe powietrze rozprowadzane jest z tuby centralnej do bocznych części.Pomiędzy tubami są specjalne tunele ,których zadaniem jest rozprowadzanie powietrza w moemencie gdy górna warstwa kołdry (folia) częściowo ulegnie zniszczeniu(pęknięciu) . Na całej dolnej powierzchni kołdry są małe otworki , które rozprowadzają ciepło równomiernie na ciało pacjenta. 07x91cm. 90g. Jedna folia do przykrycia głowy(61x41cm). Dwa otwory do podłączenia dmuchawy.Na wysokości szyi pacjenta specjalne dmuchawki , które wtłaczają ciepłe powietrze pod folię . Posiada zakładki do podwinięcia pod ramiona pacjenta w celu lepszego ufiksowania kołdry . </t>
  </si>
  <si>
    <t>Polipropylenowa kołdra pod pacjenta. Kołdra skonstruowana w taki sposób , żeby ciepło rozprowadzało się równomiernie na całej powierzchni.  Na całej górnej powierzchni kołdry są małe otworki , które rozprowadzają ciepło równomiernie na całe ciało pacjenta. Zaopatrzona również w unikatowe otwory odprowadzające  w czterech kierunkach gromadzący się  pod pacjentem płyn.
Wymiary: 81cmx152cm
Waga: 136g. 
2 sztuki folii (61x61cm) do przykrycia głowy i stóp pacjenta . 2 otwory do podłączenia dmuchawy . Nieużywany zamknięty specjalnym motylkiem . Taśmy przylepne do trwalszego ufiksowania kołdry . Posiada specjalne zakładki do lepszego jej zamocowania na stole. Kołdra kompatybilna z urządzeniem do ogrzewania pacjenta Bair Hugger 775 i zgodna z instrukcją obsługi urządzenia; opakowanie max 10 szt.</t>
  </si>
  <si>
    <t>Polipropylenowa kołdra pod pacjenta. Na całej górnej powierzchni kołdry są małe otworki , które rozprowadzają ciepło równomiernie na całe ciało pacjenta. Zaopatrzona również w unikatowe otwory odprowadzające  w czterech kierunkach gromadzący się  pod pacjentem płyn.
Wymiary: 221x91cm.
Posiada 2 otwory do podłączenia dmuchawy . Taśma przylepna do lepszego mocowania kołdry na stole. Specjalne perforacje po bokach kołdry pozwalają na optymalne ułożenie pacjenta w wymaganej pozycji. 
Dodatkowy opcjonalny otwór na twarz w ułożeniu pacjenta innym niż na plecach.
Kołdra kompatybilna z urządzeniem do ogrzewania pacjenta Bair Hugger 775 i zgodna z instrukcją obsługi urządzenia
Ilość sztuk w opakowaniu: 5 ; opakowanie max 5 szt.</t>
  </si>
  <si>
    <t>Kołdra polipropylenowa na pacjenta, skonstruowana z podłużnie ułożonych tub , z których ciepłe powietrze rozprowadzane jest z tuby centralnej do bocznych części. Na całej dolnej  powierzchni kołdry są małe otworki , które rozprowadzają ciepło równomiernie na ciało pacjenta.
Wymiary kołdry: 213x91cm
Waga: 150g
Część przykrywająca stopy pacjenta nieogrzewana. Posiada zakładki do podwinięcia pod ramiona pacjenta w celu lepszego ufiksowania kołdry oraz 6 oddzielonych perforacją części w celu lepszego/wygodniejszego dostępu do pacjenta .Na wierzchniej części posiada dwa plasterki do przyklejenia koca. Jeden otwór do podłączenia dmuchawy .
Kołdra kompatybilna z urządzeniem do ogrzewania pacjenta Bair Hugger 775 i zgodna z instrukcją obsługi urządzenia; opakowanie max 10 szt.</t>
  </si>
  <si>
    <t>Producent</t>
  </si>
  <si>
    <t>Zestaw do kaniulacji dużych naczyń metodą Selingera, cewnik 3-światłowy                        8Fr/14,18,18 Ga/ dł. 15 i 20 cm, igła do nakłucia naczynia 18Ga/70 mm, prowadnik „J” 0.035”, dł. min. 60 cm, rozszerzacz 9F, skalpel, strzykawka 10 ml, dodatkowe skrzydełka z zaciskiem do mocowania cewnika</t>
  </si>
  <si>
    <t>Zestaw do kaniulacji dużych naczyń metodą Selingera, cewnik 3-światłowy                        9Fr/14,16,16 Ga/ dł. 15 i 20 cm,  igła do nakłucia naczynia 18Ga/70 mm, prowadnik „J” 0.035”, dł. min. 60 cm, rozszerzacz 10F, skalpel, strzykawka 10 ml, dodatkowe skrzydełka z zaciskiem do mocowania cewnika</t>
  </si>
  <si>
    <t>Zestaw do kaniulacji dużych naczyń metodą Selingera, cewnik 4-światłowy                      8,5 Fr /18,18,16,14 Ga/ dł. 15 i 20 cm,  igła do nakłucia naczynia 18 Ga/70 mm, prowadnik „J” 0.035”, dł. min. 60 cm, rozszerzacz 9F, skalpel, strzykawka 10 ml, dodatkowe skrzydełka z zaciskiem do mocowania cewnika</t>
  </si>
  <si>
    <t>Zestaw do kaniulacji dużych naczyń metodą Selingera, cewnik 3-światłowy                               7 Fr/18,18,16 Ga/dł. 15 i 20 cm,pokryty powłoką antybakteryjną – chlorheksydyną i sulfadiazyną srebra, igła do nakłucia naczynia 18 Ga/70 mm, prowadnik „J” 0.035”, dł. min. 60 cm, rozszerzacz 8F, skalpel, strzykawka 10 ml, dodatkowe skrzydełka z zaciskiem do mocowania cewnika</t>
  </si>
  <si>
    <t>Zestaw do kaniulacji dużych naczyń metodą Selingera, cewnik 3-światłowy                        8Fr/14,18,18 Ga/ dł. 15 i 20 cm, pokryty powłoką antybakteryjną – chlorheksydyną i sulfadiazyną srebra,igła do nakłucia naczynia 18Ga/70 mm, prowadnik „J” 0.035”, dł. min. 60 cm, rozszerzacz 9F, skalpel, strzykawka 10 ml, dodatkowe skrzydełka z zaciskiem do mocowania cewnika</t>
  </si>
  <si>
    <t>Zestaw do kaniulacji dużych naczyń metodą Selingera, cewnik 4-światłowy                      8,5 Fr /18,18,16,14 Ga/ dł. 15 i 20 cm, pokryty powłoką antybakteryjną – chlorheksydyną i sulfadiazyną srebra, igła do nakłucia naczynia 18 Ga/70 mm, prowadnik „J” 0.035”, dł. min. 60 cm, rozszerzacz 9F, skalpel, strzykawka 10 ml, dodatkowe skrzydełka z zaciskiem do mocowania cewnika</t>
  </si>
  <si>
    <t>Układ oddechowy do respiratora IVENT 201 , typ-Y, dł. 1,8m, jednorazowy – zestaw 2 rurowy, jedno z ramion zakończone niebieską złączką kompatybilną z respiratorem, drugie zakończone filtrem z kontrastowym niebieskim drenem, łącznik Y z 2 odprowadzeniami z drenami ( zakończonymi : luer, luer-lock ) , wejście zabezpieczone czerwoną zatyczką. W zestawie dodatkowo zapasowa czerwona zatyczka , na całej długości układu mocowania małych drenów zapobiegające zaplątaniu</t>
  </si>
  <si>
    <t>Zestaw do kaniulacji dużych naczyń metodą Selingera, cewnik jednoświatłowy  3Fr/dł.10 i 15 cm, igła do nakłucia naczynia typu Y 20Ga, prowadnik „J” 0.022”, dł. min. 40 cm, rozszerzacz 4F, skalpel, strzykawka 2.5 ml, dodatkowe skrzydełka z zaciskiem do mocowania cewnika</t>
  </si>
  <si>
    <t xml:space="preserve">Worki na filtrat 10 L z zaworem spustowym </t>
  </si>
  <si>
    <t xml:space="preserve">Igły plastikowe typu Spike o długości 72 mm (opakowanie 100 szt.) </t>
  </si>
  <si>
    <t>4% Cytrynian sodu (136 mmol/l) w workach 1500 ml. Opakowanie - worek jednokomorowy zapakowany sterylnie w zewnętrznej folii bez obecności powietrza. Worek powinien posiadać port do pobierania płynu typu Safe Lock (kolor: bezbarwny) oraz port z membraną do nakłucia igłą w celu modyfikacji składu.</t>
  </si>
  <si>
    <t>Dializat bezwapniowy
Wodorowęglanowy dializat  o składzie:
- potas 2 lub 4 mmol/l ( w zależności od potrzeb )
- sód 133 mmol/l
- wapń 0 mmol/l (bezwapniowy)
- wodorowęglan 20 mmol/l; fosforany 0 lub 1,25 mmol/l
Opakowanie - 5 litrowy worek dwukomorowy z wielowarstwowej folii bez PVC, połączenie zawartości komór musi być wykonalne przez ucisk na jedną z nich</t>
  </si>
  <si>
    <t xml:space="preserve">Zestawy do ciągłej hemodializy z regionalną antykoagulacją cytrynianową    składające się   z jałowych, pakowanych osobno następujących elementów:
- zmodyfikowanej kasety integrującej 5 drenów: tętniczy, żylny, filtratu, cytrynianu (z końcówka Safe Lock),  roztworu wapnia (z igłą "spike" z napowietrzaniem);
- hemofiltra z polisulfonową błoną półprzepuszczalną o pow. dyfuzyjnej 1,8 m2;
- drenu dializatu ; </t>
  </si>
  <si>
    <r>
      <t>Zestawy do ciągłej hemodializy z regionalną antykoagulacją cytrynianową składające się z jałowych, pakowanych osobno następujących elementów: 1. - zmodyfikowanej kasety integrującej 5 drenów tętniczy, żylny, filtratu, cytrynianu (z końcówka Safe Lock), roztworu wapnia (z igłą "spike" z napowietrzaniem); 2. - hemofiltra z polisulfonową błoną półprzepuszczalną o pow. dyfuzyjnej 1,8 m</t>
    </r>
    <r>
      <rPr>
        <vertAlign val="superscript"/>
        <sz val="10"/>
        <rFont val="Arial"/>
        <family val="2"/>
      </rPr>
      <t>2</t>
    </r>
    <r>
      <rPr>
        <sz val="10"/>
        <rFont val="Arial"/>
        <family val="2"/>
      </rPr>
      <t xml:space="preserve"> i punkcie odcięcia 40 kD; 3. - drenu dializatu;</t>
    </r>
  </si>
  <si>
    <t>Zestawy do ciągłej hemodiafiltracji heparynowej składające się   z jałowych, pakowanych osobno elementów:
- kasety integrującej 3 dreny: (tętniczy, żylny, filtrate);
- hemofiltra z polisulfonową błoną półprzepuszczalną o powierzchni dyfuzyjnej 1,8 m2;
- drenu dializatu;                                                                                         - drenu substytutu;</t>
  </si>
  <si>
    <t>Rozdzielacz 2/4 umożliwiający podłączenie 4 worków płynu z drenem substytutu/dializatu</t>
  </si>
  <si>
    <t>Roztwór do zabezpieczenia cewnika dializacyjnego na bazie 46,7 % lub 30% cytrynianu sodu (opakowanie 20 fiolek)</t>
  </si>
  <si>
    <t>Wodorowęglanowy płyn do hemofiltracji buforowany glukozą o stężeniu fizjologicznym 5,55 mmol/l o składzie: potas - 2 lub 3 lub 4 mmol/l, wieloelektrolitowy. Opakowanie 5-litrowy worek dwokomorowy z wielowarstwowej folii bez PCV, połączenie zawartości komór musi być wykonane przez ucisk jedną z nich. Worek powinien posiadać dwa porty do pobierania płynu (wylotowe): 1-typu Luer Look, 2-typu Safe Look (skręcany) oraz port z membraną do nakłucia igłą w celu modyfikacji składu.</t>
  </si>
  <si>
    <t xml:space="preserve">Hemofiltr polisulfonowy o pow.2,3m² dedykowany do zabiegów dializy albuminowej </t>
  </si>
  <si>
    <t>Tak</t>
  </si>
  <si>
    <t>Gwarancja przez cały okres trwania umowy</t>
  </si>
  <si>
    <t xml:space="preserve">Instrukcja obsługi w języku polskim oraz paszport techniczny z wypełnioną kartą techniczną(wraz z dostawą) </t>
  </si>
  <si>
    <t>Oprogramowanie i komunikacja w języku polskim</t>
  </si>
  <si>
    <t>Dwie niezależne pułapki powietrza (za i przed hemofiltrem)</t>
  </si>
  <si>
    <t>Dwa niezależne detektory powietrza</t>
  </si>
  <si>
    <t>Detektor przecieku krwi</t>
  </si>
  <si>
    <t>Ciągła hemodializa i hemodiafiltracja z regionalną antykoagulacją cytrynianową</t>
  </si>
  <si>
    <t>Moduł cytrynian-wapń</t>
  </si>
  <si>
    <t>Dokładność ważenia 1 g</t>
  </si>
  <si>
    <t xml:space="preserve">System bilansujący: cztery niezależne wagi do płynów dializacyjnych, substytucyjnych, osocza, ultrafiltratu itp. </t>
  </si>
  <si>
    <t xml:space="preserve">Kasetowy system drenów umożliwiający łatwy i szybki montaż oraz wielokrotną wymianą samego filtra w trakcie zabiegu, bez konieczności wymiany całej kasety </t>
  </si>
  <si>
    <t xml:space="preserve">Możliwość regulacji temperatury w zakresie 35-39°C </t>
  </si>
  <si>
    <t>Dwa indywidualne systemy do podgrzewania płynu substytucyjnego i dializatu z możliwością wyłączenia w trakcie zabiegu</t>
  </si>
  <si>
    <t>Przepływ płynu dializacyjnego od 10-80 ml/min.</t>
  </si>
  <si>
    <t>Przepływ płynu substytucyjnego od 10-160 ml/min</t>
  </si>
  <si>
    <t>Regulowana ultrafiltracja 0-30 ml/minutę</t>
  </si>
  <si>
    <t>Regulacja przepływu pompy krwi od 10-500 ml/min</t>
  </si>
  <si>
    <t>Cztery pompy umożliwiające podaż i oddawanie krwi, płynu dializacyjnego, substytucyjnego, ultrafiltratu lub osocza</t>
  </si>
  <si>
    <t xml:space="preserve">Najwyższy stopień ochrony przeciwporażeniowej (CF) umożliwiający bezpieczną defibrylację pacjenta podczas zabiegu </t>
  </si>
  <si>
    <t>Bateria, która w przypadku braku zasilania sieciowego zapewni pracę aparatu przez co najmniej 15 minut</t>
  </si>
  <si>
    <t>Graficzny kolorowy podgląd istotnych stanów pracy urządzenia</t>
  </si>
  <si>
    <t xml:space="preserve">Możliwość wykonania zabiegu hemoperfuzji (HP) </t>
  </si>
  <si>
    <t>Możliwość wykonania zabiegu plazmaferezy (PF)</t>
  </si>
  <si>
    <t>Możliwość wykonania zabiegu powolnej ciągłej ultrafiltracji (SCUF)</t>
  </si>
  <si>
    <t>Możliwość wykonania zabiegu żylno-żylnej hemodiafiltracji (CVVHDF)</t>
  </si>
  <si>
    <t>Możliwość wykonania zabiegu żylno-żylnej hemodializy (CVVHD)</t>
  </si>
  <si>
    <t>Możliwość wykonania zabiegu wysokoobjętościowej ciągłej żylno-żylnej hemofiltracji (HV-CVVH). Substytucja podawania jednocześnie przed i po hemofiltrze</t>
  </si>
  <si>
    <t>Możliwość wykonania zabiegu ciągłej żylno-żylnej filtracji (CVVH)</t>
  </si>
  <si>
    <t>Rok produkcji</t>
  </si>
  <si>
    <t>Podać</t>
  </si>
  <si>
    <t>Nazwa, typ, model</t>
  </si>
  <si>
    <t>Parametr oferowany TAK/NIE/Podać</t>
  </si>
  <si>
    <t>Parametr wymagany</t>
  </si>
  <si>
    <t>Parametry graniczne aparatów do CRRT, plazmaferezy i hemoperfuzji</t>
  </si>
  <si>
    <t>Lp.</t>
  </si>
  <si>
    <t>1 aparat</t>
  </si>
  <si>
    <t>miesiące</t>
  </si>
  <si>
    <t>Dzierżawa aparatu do CRRT, plazmaferezy i hemoperfuzji, posiadającego parametry opisane w tabeli poniżej, kompatybilnego z  aparatem Multifiltrate Ci-Ca posiadanym przez Zamawiającego.</t>
  </si>
  <si>
    <r>
      <rPr>
        <sz val="9"/>
        <rFont val="Arial"/>
        <family val="2"/>
      </rPr>
      <t>Zestaw z cewnikiem do ciągłej blokady nerwów obwodowych:
-  wygięta igła  (19G, kąt ścięcia igły 20°, promień krzywizny igły 50mm, długość igły 100mm), klips ze złączem luer-lock, cewnik ze znacznikami  echogenicznymi na dł. 200mm, dwa ujścia w postaci otworu do podawania środków znieczulających miejscowo, cewnik ze „światłem „ na dł. 400mm, zakończony złączem Luer-lock
- filtr bakteryjny 0,2µm ze złączami luer-lock (do użycia do 96 godz.),
- strzykawka 10ml, 
- dren przedłużający 300mm,
- 2 etykiety informacyjne,
- materiały: stal nierdzewna, silikon, PA, PE, PC, ABS, PES, PVC, PP
- maksymalny czas użycia cewnika 30 dni,
-sterylny, opakowanie folia-papier,
- opakowanie 5 szt. zestawów.</t>
    </r>
    <r>
      <rPr>
        <i/>
        <sz val="9"/>
        <rFont val="Arial"/>
        <family val="2"/>
      </rPr>
      <t xml:space="preserve">
</t>
    </r>
  </si>
  <si>
    <r>
      <rPr>
        <sz val="9"/>
        <rFont val="Arial"/>
        <family val="2"/>
      </rPr>
      <t>Zestaw z cewnikiem do ciągłej blokady nerwów obwodowych:
-  wygięta igła  (19G, kąt ścięcia igły 20°, promień krzywizny igły 75mm, długość igły 160mm), klips ze złączem luer-lock, cewnik ze znacznikami  echogenicznymi na dł. 200mm, dwa ujścia w postaci otworu do podawania środków znieczulających miejscowo, cewnik ze „światłem” na dł. 400mm,  zakończony złączem luer-lock
- filtr bakteryjny 0,2µm ze złączami luer-lock (do użycia do 96 godz.),
- strzykawka 10ml, 
- dren przedłużający 300mm,
- 2 etykiety informacyjne,
- materiały: stal nierdzewna, silikon, PA, PE, PC, ABS, PES, PVC, PP
- maksymalny czas użycia cewnika 30 dni,
- sterylny, opakowanie folia-papier,
- opakowanie 5 szt. zestawów.</t>
    </r>
    <r>
      <rPr>
        <i/>
        <sz val="9"/>
        <rFont val="Arial"/>
        <family val="2"/>
      </rPr>
      <t xml:space="preserve">
</t>
    </r>
  </si>
  <si>
    <r>
      <rPr>
        <sz val="9"/>
        <rFont val="Arial"/>
        <family val="2"/>
      </rPr>
      <t>Zestaw z cewnikiem do ciągłej blokady nerwów obwodowych:
-  wygięta igła  (19G, kąt ścięcia igły 20°, promień krzywizny igły 120 mm, długość igły 160mm), klips ze złączem luer-lock, cewnik ze znacznikami  echogenicznymi na dł. 200mm, dwa ujścia w postaci otworu do podawania środków znieczulających miejscowo, cewnik ze „światłem” na dł. 400mm,  zakończony złączem luer-lock
- filtr bakteryjny 0,2µm ze złączami luer-lock (do użycia do 96 godz.),
- strzykawka 10ml, 
- dren przedłużający 300mm,
- 2 etykiety informacyjne,
- materiały: stal nierdzewna, silikon, PA, PE, PC, ABS, PES, PVC, PP,
- maksymalny czas użycia cewnika 30 dni,
- sterylny , opakowanie folia-papier,
- opakowanie 5 szt. zestawów.</t>
    </r>
    <r>
      <rPr>
        <i/>
        <sz val="9"/>
        <rFont val="Arial"/>
        <family val="2"/>
      </rPr>
      <t xml:space="preserve">
</t>
    </r>
  </si>
  <si>
    <t>5 szt w op</t>
  </si>
  <si>
    <t>Filtr do hemoperfuzji toksyn lipofilnych i wiążących się z białkami.
Uśmierza objawy ostrego zatrucia
Materiał adsorbentu Neutralna żywica makroporowa
Zakres przepływu krwi 100-400 ml/min
Jednorazowego użytku Tak
Objętość krwi Minimum 140ml
Powierzchnia Minimum 900~1300 m2/g
Metoda sterylizacji Promieniowanie gamma
Filtr cząstek Tak
Sterylny Tak
Czas leczenia 120 – 150 min (raz na dobę)</t>
  </si>
  <si>
    <t>Filtr do hemoperfuzji mediatorów stanu zapalnego, cytokin jednorazowego użytku
Materiał adsorbentu Neutralna żywica makroporowa
Zakres przepływu krwi 100-400 ml/min
Jednorazowego użytku Tak
Objętość krwi Minimum 180ml
Powierzchnia Minimum 900~1300 m2/g
Metoda sterylizacji Promieniowanie gamma
Filtr cząstek Tak
Sterylny Tak
Czas leczenia 120 – 150 min (raz na dobę)</t>
  </si>
  <si>
    <t xml:space="preserve">Filtr do hemoperfuzji toksyn molekularnych o średniej wielkości powstałych na skutek zaburzeń pracy wątroby jednorazowego użytku
Materiał adsorbentu Neutralna żywica makroporowa
Zakres przepływu krwi   100-400 ml/min
Jednorazowego użytku   Tak
Objętość krwi Minimum 185ml
Powierzchnia Minimum 900~1300 m2/g
Metoda sterylizacji Promieniowanie gamma
Filtr cząstek Tak
Sterylny Tak
Czas leczenia 120 – 150 min (raz na dobę)
</t>
  </si>
  <si>
    <t>Zestaw PICC w skłądzie cewnik dwukanałowy  z przepływem 5ml/sek 5Fr dł 60 cm wew. Średnica kanałów 18 i 18G igła z końcówką echo, strzykawka, prowadnik nitinolowy, rozszerzadło z rozrywalną koszulką, obturator hydrofilny, skalpel, miarka, zatyczka do igły, plaster mocujący cewnik do skóry.</t>
  </si>
  <si>
    <t>Zestaw PICC w skłądzie cewnik trójkanałowy  z przepływem 7 ml/sek 5 Fr dł 60 cm wew. średnica kanałów 17 i 19 i 19G Igła z końcówką echo, strzykawka, prowadnik nitinolowy, rozszerzadło z rozrywalną koszulką, obturator hydrofilny, skalpel, miarka, zatyczka do igły, plaster mocujący cewnik do skóry.</t>
  </si>
  <si>
    <t>Zestaw PICC w skłądzie cewnik jednokanałowy   z przepływem 7 ml/sek 5 Fr dł 60 cm wew. średnica kanałów 17G Igła z końcówką echo, strzykawka, prowadnik nitinolowy, rozszerzadło z rozrywalną koszulką, obturator hydrofilny, skalpel, miarka, zatyczka do igły, plaster mocujący cewnik do skóry.</t>
  </si>
  <si>
    <t>Linia do przetaczania krwi i płynów infuzyjnych kompatybilna z aparatem LEVEL 1 zapewniająca przepływ krwi i płynów na pozimie 530 ml/min</t>
  </si>
  <si>
    <t xml:space="preserve">Linai do przetaczania krwi i płynów infuzyjnych kompatybilna z aparatem LEVEL 1 zapewniająca przepływ krwi ipłynów na poziomie 1400 ml/min </t>
  </si>
  <si>
    <t>Rurka  tracheostomijnych bez mankietu, wykonana  z miękkiego materiału na bazie plastyfikatora wolnego od DEHP (bez ftalanów) z wyraźnie miękkim, nieprzylegającym na całej powierzchni dla mniejszej traumatyzacji stomii przezroczystym ruchomym szyldem (w płaszczyźnie góra-dół), (obrót szyldu umożliwia dopasowanie do warunków anatomicznych pacjenta) z 2 wielorazowymi kaniulami wewnętrznymi mocowanymi na rurce za pomocą specjalnego zatrzasku. W komplecie obturator oraz taśma do mocowania. Rurki posiadają bezpieczny zawór balonika pilotowego, rozmiary 6,5, 7,0, 7,5, 8,0, 8,5, 9,0.</t>
  </si>
  <si>
    <t>Pompa elastomerowa z wewnętrznym rozszerzalnym teleskopowym rdzeniem z kanałami do wprowadzenia leku, otoczonym elastomerową silikonową membraną stanowiąca zbiornik na lek; dren o trójkątnym wewnętrznym świetle z filtrem na linii infuzyjnej i  z klamrą zaciskową do odcięcia przepływu; filtr cząsteczkowy 1,2 µm z odpowietrznikiem i reduktorem przepływu; pokrowiec na pompę dla pacjenta;Zawnetrzna powłoka miekka odporna na uszkodzenie. Pompa z możliwościa wypełnienia w zakresie od 135ml do 295ml  z prędkością uwalniania leku 5 ml/h    (czas uwalniania leku od 27 godz. do 59 godz.). Dokładnośc pompy +/_15% deklarowana przez producenta.</t>
  </si>
  <si>
    <t>Uwaga! Niespełnienie parametrów granicznych spowoduje odrzucenie oferty</t>
  </si>
  <si>
    <t>Pakiet 1. Kaniulacja naczyń centralnych oraz tętnic dla kardiochirurgii</t>
  </si>
  <si>
    <t>n.d.</t>
  </si>
  <si>
    <t xml:space="preserve">Pas piersiowy typu LifeBand do platformy AutoPulse ZOLL pakowany po 3 szt </t>
  </si>
  <si>
    <r>
      <rPr>
        <b/>
        <sz val="9"/>
        <rFont val="Arial1"/>
        <family val="0"/>
      </rPr>
      <t>Filtr mechaniczny</t>
    </r>
    <r>
      <rPr>
        <sz val="9"/>
        <rFont val="Arial1"/>
        <family val="0"/>
      </rPr>
      <t xml:space="preserve"> </t>
    </r>
    <r>
      <rPr>
        <b/>
        <sz val="9"/>
        <rFont val="Arial1"/>
        <family val="0"/>
      </rPr>
      <t>hydrofobowy</t>
    </r>
    <r>
      <rPr>
        <sz val="9"/>
        <rFont val="Arial1"/>
        <family val="0"/>
      </rPr>
      <t xml:space="preserve"> z  wydzielonym (oddzielna warstwa) celulozowym plisowanym wymiennikiem ciepła i wilgoci  opakowanie folia- papier , zakres objętości oddechowej  300–1500 ml , skuteczności filtracji względem bakterii i wirusów ≥ 99,9999% skuteczność filtracji wg NaCl ≥  99,764% wydajność nawilżania min. 32 mg/l przy VT - 500 ml utrata wilgoci max 6 mg H2O/litr przy Vt 500 ml, waga filtra 48 gram ( +/- 2 g ),</t>
    </r>
  </si>
  <si>
    <r>
      <rPr>
        <b/>
        <sz val="9"/>
        <rFont val="Arial1"/>
        <family val="0"/>
      </rPr>
      <t>Filtr mechaniczny</t>
    </r>
    <r>
      <rPr>
        <sz val="9"/>
        <rFont val="Arial1"/>
        <family val="0"/>
      </rPr>
      <t xml:space="preserve"> do układów oddechowych , zakres objętości oddechowej  200–1500 ml, skuteczność filtracji antybakteryjnej &gt;99,9999, skuteczność filtracji wirusowej&gt;99,9999, membrana hydrofobowa, port do kapnografii, wydajnośc nawilżania 21 mg H20/l przy Vt 500 ml, objętośc wewnętrzna 66 ml , waga filtra 40 gram ( +/- 2 g )</t>
    </r>
  </si>
  <si>
    <r>
      <rPr>
        <b/>
        <sz val="9"/>
        <rFont val="Arial1"/>
        <family val="0"/>
      </rPr>
      <t>Filtr</t>
    </r>
    <r>
      <rPr>
        <sz val="9"/>
        <rFont val="Arial1"/>
        <family val="0"/>
      </rPr>
      <t xml:space="preserve"> oddechowy </t>
    </r>
    <r>
      <rPr>
        <b/>
        <sz val="9"/>
        <rFont val="Arial1"/>
        <family val="0"/>
      </rPr>
      <t>pediatryczny</t>
    </r>
    <r>
      <rPr>
        <sz val="9"/>
        <rFont val="Arial1"/>
        <family val="0"/>
      </rPr>
      <t xml:space="preserve"> dla dzieci, zakres objętości oddechowe 30 -100 ml , kształt okrągły, elektrostatyczny, jałowy, antybakteryjny, antywirusowy, objętośc wewnętrzna 11 ml, waga 8 g ( +/- 2  g )</t>
    </r>
  </si>
  <si>
    <r>
      <t>Filtr oddechowy</t>
    </r>
    <r>
      <rPr>
        <b/>
        <sz val="9"/>
        <rFont val="Arial1"/>
        <family val="0"/>
      </rPr>
      <t xml:space="preserve"> elektrostatyczny do krótkich znieczuleń</t>
    </r>
    <r>
      <rPr>
        <sz val="9"/>
        <rFont val="Arial1"/>
        <family val="0"/>
      </rPr>
      <t>, bezlateksowy, skuteczność filtracyjna dla bakterii i wirusów pow. 99,99 %, opór przepływu 2,1 cm H2O przy 60 l/min, z portem do kapnografii, złącza 22 M/15 F – 22 M, zakres pojemności oddechowej 150 – 1200 ml, skutecznośc nawilżania min. 9 mg/l wody przy przepływie 500 ml, jednorazowy, waga 19 g (+/- 3 g ) sterylny, pakowany pojedyńczo, otwarcie po linii zgrzewu, bez konieczności rozdzierania, na opakowaniu informacja w zakresie objętości  oddechowej filtra.</t>
    </r>
  </si>
  <si>
    <r>
      <rPr>
        <b/>
        <sz val="9"/>
        <rFont val="Arial1"/>
        <family val="0"/>
      </rPr>
      <t xml:space="preserve">Filtr elektrostatyczny z wydzielonym celulozowym wymiennikiem ciepła i wilgoci </t>
    </r>
    <r>
      <rPr>
        <sz val="9"/>
        <rFont val="Arial1"/>
        <family val="0"/>
      </rPr>
      <t>dla dorosłych, sterylny, z portem kapno,  
skuteczność filtracji względem bakterii i wirusów min. 99,999%, filtracja wg NaCl ≥ 97,416 % , objętość oddechowa 150- 1200 ml
wydajność nawilżania min. 33 mg/l przy VT 500 ml
utrata wilgoci max 6 mg H2O/litr przy Vt 500 ml
przestrzeń martwa w zakresie 40-50 ml,  waga 28 g ( +/- 2 gr )</t>
    </r>
  </si>
  <si>
    <t>Linie ustno - nosowe do pomiaru kapno w technologii Microstream dla pacjentów  niezaintubowanych do krótkoterminowego stosowania, wyposażone w złącze tlenu</t>
  </si>
  <si>
    <t>Linie ustno - nosowe do pomiaru kapno w technologii Microstream dla pacjentów  do krótkoterminowego stosowania, wyposażone w zgryzak do edoskopii do 60 F</t>
  </si>
  <si>
    <t>Pakiet 3. Zestawy do terapii nerkozastępczych</t>
  </si>
  <si>
    <r>
      <t>Zestawy do plazmaferezy dla dorosłych MPS 
składające się z jałowych, pakowanych osobno następujących elementów:
- plasmafiltra z polisulfonową błoną półprzepuszczalną o powierzchni dyfuzyjnej 0,6 m</t>
    </r>
    <r>
      <rPr>
        <vertAlign val="superscript"/>
        <sz val="10"/>
        <rFont val="Arial"/>
        <family val="2"/>
      </rPr>
      <t>2</t>
    </r>
    <r>
      <rPr>
        <vertAlign val="superscript"/>
        <sz val="10"/>
        <rFont val="Arial"/>
        <family val="2"/>
      </rPr>
      <t xml:space="preserve">                                                       </t>
    </r>
    <r>
      <rPr>
        <sz val="10"/>
        <rFont val="Arial"/>
        <family val="2"/>
      </rPr>
      <t xml:space="preserve">                                                  - standardowej kasety do zabiegów heparynowych;                             - specjalnego drenu substytutu do plazmaferezy (MPS);                                          - jałowego worka na filtrat 10L</t>
    </r>
  </si>
  <si>
    <t xml:space="preserve">Pakiet 2. Kaniule dializacyjne ostre </t>
  </si>
  <si>
    <t>Zestaw cewników czasowych z ramionami zakrzywionymi lub prostymi, trójkanałowy, z ramionami zakrzywionymi pod kątem 180 stop. o maksymalnej wysokości do 4 cm, zmodyfikowany kształt światła "podwójne D", szczeliny lkaserowo wycinane, końcówki cewnika silikonowe z nadrukiem objętości wypełnienia na ramionach. Wymagane  średnice i rozmiary:                                                                                                                                  12 Fr i dł. 13 cm; 16 cm; 20 cm; 24 cm;                                                                                                                                                                         W skład zestawu wchodzi: poliuretanowy cewnik nieprzepuszczający promieni RTG z obrotowymi przeźroczystymi skrzydełkami mocującymi, igła wprowadzająca 18, prowadnica J prosta; rozszerzacze; samoprzylepny opatrunek na ranę; 3 nasadki; sterylne obłożenie;</t>
  </si>
  <si>
    <t>Zestaw cewników czasowych wysokoprzepływowych z ramionami prostymi lub zakrzywionymi pod kątem 180 stop. o maksymalnej wysokości do 4 cm, konfiguracja "podwójne D", atraumatyczna końcówka, szczeliny laserowo wycinane, końcówki cewnika silikonowe z nadrukiem objętości wypełnienia na ramionach. Wymagane  średnice i rozmiary:                                                                                                                                                                                                                                                            13,5 Fr i dł. 13,5cm; 16 cm; 19,5 cm;  24cm.                                                                                         W skład zestawu wchodzi: poliuretanowy cewnik nieprzepuszczający promieni RTG z obrotowymi przeźroczystymi skrzydełkami mocującymi, igła wprowadzająca 18, prowadnica J prosta; rozszerzacze; samoprzylepny opatrunek na ranę; 2 nasadki; sterylne obłożenie;</t>
  </si>
  <si>
    <t>Zestaw cewników czasowych z ramionami prostymi lub zakrzywionymi pod kątem 180 stop. o maksymalnej wysokości do 4 cm, konfiguracja "podwójne D", atraumatyczna końcówka, szczeliny laserowo wycinane, końcówki cewnika silikonowe z nadrukiem objętości wypełnienia na ramionach. Wymagane  średnice i rozmiary:                                                                                                                                                                                                                                                            11,5 Fr i dł.  13,5cm; 16 cm; 19,5 cm;  24cm.                                                                                         W skład zestawu wchodzi: poliuretanowy cewnik nieprzepuszczający promieni RTG z obrotowymi przeźroczystymi skrzydełkami mocującymi, igła wprowadzająca 18, prowadnica J prosta; rozszerzacze; samoprzylepny opatrunek na ranę; 2 nasadki; sterylne obłożenie;</t>
  </si>
  <si>
    <t>Zestaw cewników czasowych z ramionami prostymi lub zakrzywionymi pod kątem 180 stop. o maksymalnej wysokości do 4 cm, konfiguracja "podwójne D", atraumatyczna końcówka, szczeliny laserowo wycinane, końcówki cewnika z nadrukiem objętości wypełnienia na zaciskach. Wymagane  średnice i rozmiary:                                                                                                                                                                                                                                                            12 Fr i dł.  30cm.                                                                                         W skład zestawu wchodzi: poliuretanowy cewnik nieprzepuszczający promieni RTG z obrotowymi przeźroczystymi skrzydełkami mocującymi, igła wprowadzająca 18, prowadnica J prosta; rozszerzacze; samoprzylepny opatrunek na ranę; 2 nasadki; sterylne obłożenie;</t>
  </si>
  <si>
    <t xml:space="preserve">Pakiet 4 Zestawy do ciągłych terapii nerkozastępczych. </t>
  </si>
  <si>
    <t xml:space="preserve">Pakiet 5. Filtry do hemoperfuzji i usuwania toksyn </t>
  </si>
  <si>
    <t>Pakiet 6 Kaniule centralne z dostępu obwodowego PICC</t>
  </si>
  <si>
    <t>Pakiet 7. Sprzęt do znieczuleń przewodowych i kaniulacji</t>
  </si>
  <si>
    <t xml:space="preserve">Pakiet 8. Sterylna osłona na głowicę </t>
  </si>
  <si>
    <t>Pakiet 9. Pomiar OCŻ</t>
  </si>
  <si>
    <t xml:space="preserve">Pakiet 10. Elektrody </t>
  </si>
  <si>
    <t xml:space="preserve">Elektrody do defibrylacji, kardiowersji, monitorowania, stymulacji przezskórnej typu COMBO kompatybilne z defibrylatorem Lifepak warstwa przewodząca styku wykonana na bazie Ag/AgCl , zintegrowane odprowadzenia długości 120 cm </t>
  </si>
  <si>
    <t>Pakiet 11. Elektrody BIS INVOS</t>
  </si>
  <si>
    <t xml:space="preserve">Pakiet 12. Elektrody ENTROPIA </t>
  </si>
  <si>
    <t>Elektroda do czasowej stymulacji serca. Dwubiegunowa. W rozmiarach 5 lub 6 F</t>
  </si>
  <si>
    <t xml:space="preserve">Pakiet 13. Elektrody - stymulacja endokawitarna </t>
  </si>
  <si>
    <t>Pakiet 14. Cewniki, sondy</t>
  </si>
  <si>
    <t>Pakiet 15. Filtry, rurki intubacyjne.</t>
  </si>
  <si>
    <t>Pakiet 16. Tracheostomia - akcesoria</t>
  </si>
  <si>
    <t xml:space="preserve">Pakiet 17. Dreny, łączniki </t>
  </si>
  <si>
    <t>Pakiet 18. Zestaw do przeskórnej tracheostomii i zestaw do punkcji opłucnej.</t>
  </si>
  <si>
    <t xml:space="preserve">Pakiet 19. Produkty anestezjologiczne na blok operacyjny - maski krtaniowe, zestawy do blokad ciągłych nerwów obwodowych </t>
  </si>
  <si>
    <t>Pakiet 20. Produkty anestezjologiczne na OIT (obwody oddechowe, godzinowa zbiórka moczu, systemy zamknięte, filtry oddechowe, wymiennik ciepła i wilgoci, przestrzenie martwe, wkłady do ogrzewacza płynów)</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</si>
  <si>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</si>
  <si>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Stabilizator położenia oraz ochraniacz przeciwodleżynowy stopy z systemem odciążającym zapobiegającym przykurczom zgięcia podeszwowego oraz bocznego, z system elastycznych fiksatorów , ze zintegrowanym klinem oraz z otworem pozwalającym na współpracę z urządzeniami do masażu uciskowego DVT, dostępny w rozmiarze standardowym dla pacjentów o obwodzie łydki 25-46 cm i stopach dłuższych niż 23,65 cm</t>
  </si>
  <si>
    <t>Kaniula dodostępu tętniczego z zatrzaskiem typu FloSwitch - 20G, 1,1 mm x 45 mm, wycięcie za zawór FloSwitch, 2 piankowe podkładki pod skrzydełka kaniul piankowy paskiem do prowadzenia linii, cewnik z PTFE</t>
  </si>
  <si>
    <t xml:space="preserve">Pakiet 21 . Produkty anestezjologiczne na OIT </t>
  </si>
  <si>
    <t>Pakiet 22. Czujniki i przetworniki.</t>
  </si>
  <si>
    <t>Zestaw Volume View do pomiarów hemodynamicznych z wykorzystaniem termodylucji przezpłucnej. Wkłucie dotętnicze 5 Fr, 20  cm.</t>
  </si>
  <si>
    <t xml:space="preserve">Pakiet 23. Przetworniki </t>
  </si>
  <si>
    <r>
      <t xml:space="preserve">Układ oddechowy do respiratora IVENT 201 , typ-Y, </t>
    </r>
    <r>
      <rPr>
        <b/>
        <sz val="9"/>
        <color indexed="8"/>
        <rFont val="Arial1"/>
        <family val="0"/>
      </rPr>
      <t xml:space="preserve">dł. 4 m, </t>
    </r>
    <r>
      <rPr>
        <sz val="9"/>
        <color indexed="8"/>
        <rFont val="Arial1"/>
        <family val="0"/>
      </rPr>
      <t xml:space="preserve">jednorazowy – zestaw 2 rurowy, jedno z ramion zakończone niebieską złączką kompatybilną z respiratorem, drugie zakończone filtrem z kontrastowym niebieskim drenem, łącznik Y z 2 odprowadzeniami z drenami ( zakończonymi : luer, luer-lock ) , wejście zabezpieczone czerwoną zatyczką. W zestawie dodatkowo zapasowa czerwona zatyczka , na całej długości układu mocowania małych drenów zapobiegające zaplątaniu. Możliwa wentylacja w środowisku MRI </t>
    </r>
  </si>
  <si>
    <t xml:space="preserve">Zestaw do infiltracji ran składający się z:
- cewnik do infiltracji ran: 19G x 425mm z otworami na pierwszych 75mm. Widoczny w USG i RTG. Pozbawiony jakichiwkiek metalowych elementów, celem możliwości wykonania badania w rezonansie magnetycznym(MRI).                                                                                                                                                                                                                                   - rozrywalna igła wprowadzająca
- przezroczysty opatrunek 7cm x 8,5cm - Tegaderm 1633,                                                                                                                                                                                                                                                         - opatrunek mocujący cewnik - GRIP-LOK 9cm x 3,5cm  </t>
  </si>
  <si>
    <t xml:space="preserve">Zestaw do infiltracji ran składający się z:
- cewnik do infiltracji ran: 19G x 500mm z otworami na pierwszych 150mm. Widoczny w USG i RTG. Pozbawiony jakichiwkiek metalowych elementów, celem możliwości wykonania badania w rezonansie magnetycznym (MRI).                                                                                                                                                                                                                                                                                              - rozrywalna igła wprowadzająca
- przezroczysty opatrunek 7cm x 8,5cm - Tegaderm 1633,                                                                                                                                                                                                                                                                                                         - opatrunek mocujący cewnik - GRIP-LOK 9cm x 3,5cm  </t>
  </si>
  <si>
    <t xml:space="preserve">Zestaw do infiltracji ran składający się z:
- cewnik do infiltracji ran: 19G x 575mm z otworami na pierwszych 225mm. Widoczny w USG i RTG. Pozbawiony jakichiwkiek metalowych elementów, celem możliwości wykonania badania w rezonansie magnetycznym (MRI).                                                                                                                                                                                                                                                                                              - rozrywalna igła wprowadzająca
- przezroczysty opatrunek 7cm x 8,5cm - Tegaderm 1633,                                                                                                                                                                                                                                                                                                         - opatrunek mocujący cewnik - GRIP-LOK 9cm x 3,5cm  </t>
  </si>
  <si>
    <t>Przenośny system infuzyjny, w całości wolny od lateksu i DEHP, wykorzystujący zbiornik elastomerowy o objętości nominalnej 275 ml oraz stałej prędkości przepływu:  5ml/h; 8ml/h, 10ml/h. Z filtrem 5um na linii infuzyjnej. Port do napełniania urządzenia na drenie, wyposażony w połączenie luer-lock zapewniajace możliwość szczelnego podłączenia strzykawki i zabezpieczenia portu kapturkiem po wypełnieniu. System infuzyjny sprawdzony pod względem stabilności z ropiwakainą lub bupiwakainą - dołączyć do oferty badanie stabilności. Urządzenie pakowane pojedynczo, apirogenne. Linia infuzyjna zakończona zdejmowanym filtrem automatycznie usuwającym powietrze podczas napełniania urządzenia, zapobiega wyciekowi leku - brak kontaktu Personelu Medycznego z lekiem.</t>
  </si>
  <si>
    <t>System ogrzewania płynów , kompatybilny z Bair Huggerem  Sterylny , jednorazowego użytku.</t>
  </si>
  <si>
    <t xml:space="preserve">Polipropylenowa kołdra na pacjenta.Zapewnia możliwość składania/złamania kołdry bez wpływy na przepływ ciepłego powietrza wewnątrz kołdry i na efektywność ogrzewania  ▪ Kołdra skonstruowana z podłużnie ułożonych tub, z których ciepłe powietrze rozprowadzane jest z tuby centralnej do bocznych części ▪ Pomiędzy tubami są specjalne tunele , których zadaniem jest rozprowadzanie powietrza  w momencie gdy górna warstwa kołdry (folia) częściowo ulegnie zniszczeniu (pęknięciu) ▪ Cała powierzchnia kołdry od strony pacjenta posiada drobne perforacje, które równomiernie rozprowadzają ciepło na ciało pacjenta ▪ 1 dodatkowa folia – 61cm x 61cm . Folia służy do przykrycia głowy, aby zmniejszyć utratę ciepła przez głowę ▪ 2 otwory do podłączenia urządzenia grzewczego umieszczone po jednym z każdej strony pacjenta.  Kołdra posiada na wysokości szyi pacjenta specjalne otwory, przez które wtłaczane jest ciepłe powietrze pod folię przykrywającą głowę ▪ Posiada specjalne odrywane paski, służące do mocowania kołdry do pacjenta lub stołu operacyjnego. Rozmiar 198x61 cm. KołdraKołdra kompatybilna z urządzeniem do ogrzewania pacjenta Bair Hugger 775 i zgodna z instrukcją obsługi urządzenia; opakowanie max 10 szt. </t>
  </si>
  <si>
    <t>Jednorazowy zestaw do toczenia, 3 drożny, do pompy Belmont Rapid Infuser</t>
  </si>
  <si>
    <t>Gaza hemostatycznna XL, impregnowana Kaoliną, marker RTG na całej długości gazy. Rozmiar min. 10cm x min. 3,65m. Pakowany próżniowo, składany w „Z”</t>
  </si>
  <si>
    <t xml:space="preserve">Gaza hemostatyczna Trauma Pad, impregnowana Kaoliną, marker RTG umieszczony na gazie. Rozmiar min. 30cm x 30cm. Pakowana próżniowo. </t>
  </si>
  <si>
    <t xml:space="preserve">Sterylny adapter do zamkniętych systemów do odsysania z rurek intubacyjnych i tracheostomijnych, umożliwiający prowadzenie bronchoskopii bez konieczności rozłączenia układu. Adapter posiada: -zintegrowany/wbudowany podwójnie obrotowy łącznik; -kąt nachylenia pomiędzy systemem, a portem służącym do wprowadzenie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Możliwość stosowania adaptera przez min 72h - potwierdzona dokumentem od producenta </t>
  </si>
  <si>
    <r>
      <t xml:space="preserve">Łyżka do laryngoskopu, światłowodowa, jednorazowa, </t>
    </r>
    <r>
      <rPr>
        <b/>
        <sz val="10"/>
        <color indexed="8"/>
        <rFont val="Arial"/>
        <family val="2"/>
      </rPr>
      <t>typ Mille</t>
    </r>
    <r>
      <rPr>
        <sz val="10"/>
        <color indexed="8"/>
        <rFont val="Arial"/>
        <family val="2"/>
      </rPr>
      <t xml:space="preserve">r. Rozmiary 00 (dł. 70 mm (+/- 1 mm), 0 (dł. 82 mm (+/- 1 mm), 1 (dł. 105 mm (+/- 1 mm).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 pakowanie folia-folia. </t>
    </r>
  </si>
  <si>
    <r>
      <t xml:space="preserve">Łyżka do laryngoskopu, światłowodowa, jednorazowa, typ </t>
    </r>
    <r>
      <rPr>
        <b/>
        <sz val="10"/>
        <color indexed="8"/>
        <rFont val="Arial"/>
        <family val="2"/>
      </rPr>
      <t>McIntosh</t>
    </r>
    <r>
      <rPr>
        <sz val="10"/>
        <color indexed="8"/>
        <rFont val="Arial"/>
        <family val="2"/>
      </rPr>
      <t>. Rozmiary 00, 0, 1, 2, 3, 4, 5.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Możliwość stosowania łyżki w polu magnetycznym - potwierdzenie od Producenta. Zamawiający wymaga, aby łyżki pochodziły od tego samego producenta jak w poz. 5</t>
    </r>
  </si>
  <si>
    <t>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 Zamawiający wymaga, aby rękojeści pochodziły od tego samego producenta jak w poz. 5 i 6</t>
  </si>
  <si>
    <t>Rękojeść standardowa do laryngoskopu, jednorazowego użytku - wykonana z niemagnetycznego, lekkiego stopu aluminium, kompatybilna z łyżkami z pozycji nr  8 Rękojeść z podłużnymi frezami zapewniającymi pewny chwyt, zakończona czopem z tworzywa sztucznego w kolorze fioletowym. Rękojeść z wbudowanym źródłem światła, zapewniająca podwójne światło LED/UV, stanowiąca ogniwo zasilające, rękojeści pakowane pojedynczo folia.</t>
  </si>
  <si>
    <t>Dren do odsysania dł. min. 2,5 m z możliwością podłączenia łącznika Y z jednego końca i łącznika schodkowego z drugiego.</t>
  </si>
  <si>
    <t>Przedłużacz do obwodów oddechowych dł. 15 cm z portem do odsysania i bronchoskopii z podwójnie obrotowym łącznikiem o 180 stopni</t>
  </si>
  <si>
    <t>Port naczyniowy niskoprofiowy z zestawem wprowadzającym.  o wadze 7,7g. port w rozmiarze 31x22x12mm  komora portu wykonana w całości z tytanu i biokompatybilnej obudowy z tworzywa sztucznego (polioksymetylen) o kształcie zbliżonym do „łezki,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2,40mm (7,2Fr) 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w języku polskim, pakiet edukacyjny dla pacjenta oraz bransoletka informująca, iż pacjent posiada port naczyniowy.</t>
  </si>
  <si>
    <t>Port naczyniowy niskoprofiowy z zestawem wprowadzającym  o wadze 5,5 g.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 mm (7,2 Fr) 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w języku polskim, pakiet edukacyjny dla pacjenta oraz bransoletka informująca, iż pacjent posiada port naczyniowy</t>
  </si>
  <si>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1,15 mm, a średnicy zewnętrznej 2,8 mm (8,4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Kompatybilny z rezonansem magnetycznym i tomografią komputerową, wytrzymały do 350 psi przy podawaniu kontrastu, z dołączonym paszportem w języku polskim.
W zestawie paszport w języku polskim, pakiet edukacyjny dla pacjenta oraz bransoletka informująca, iż pacjent posiada port naczyniowy
</t>
  </si>
  <si>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1,1 mm, a średnicy zewnętrznej 2,2mm (6,6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Kompatybilny z rezonansem magnetycznym i tomografią komputerową, wytrzymały do 350 psi przy podawaniu kontrastu, z dołączonym paszportem w języku polskim.
W zestawie paszport w języku polskim, pakiet edukacyjny dla pacjenta oraz bransoletka informująca, iż pacjent posiada port naczyniowy      </t>
  </si>
  <si>
    <t xml:space="preserve">Igła do portów bezpieczna:  Piaskowana igła typu Hubera minimalizuje uraz tkanek z miękkimi przezroczystymi rowkowanymi skrzydełkami ułatwiającymi wygodny uchwyt dla personelu oraz z płaską i miękka powierzchnią od strony skóry. Elastyczne przedłużenie wykonane z poliuretanu, jedynego materiału przystosowanego do podaży leków najnowszej generacji (o długości 30 cm) z zaciskiem i żeńskim łącznikiem typu Luer Lock. Zacisk oznaczony średnicą, ciśnieniem i przepływem. Konstrukcja zapobiega zakłuciom powodowanym przez efekt „odbicia” igły, która jest kierowana automatycznie w stronę bloku zabezpieczającego, co minimalizuje ryzyko zakłucia bez potrzeby zmiany techniki przeprowadzania zabiegu. Urządzenie jest przystosowane do iniekcji wysokociśnieniowych – 350PSI.  Dodatkowe wyposażenie , miękka poliuretanowa podkładka pod skrzydełka, zwiększająca komfort dla pacjenta. Rozmiary igieł oznaczone kolorami. Wyrób medyczny jednorazowy, sterylny pakowany pojedynczo Rozmiar 19G,20G i 20 G długości 15 mm, 20mm ,25 mm i 30 mm
                                            </t>
  </si>
  <si>
    <t>. Igła do portów 
Igła typu Hubera z przedłużką 25 cm do podawania leków, cytostatyków, wlewów, transfuzji, pobierania próbek krwi przez membranę portu. Duże, elastyczne i wygodne skrzydełka. Nie zawierająca lateksu.
Łatwa identyfikacja rozmiaru przez kolory skrzydełek.( 20 G – czarna, 22 G – żółta , 19 G beżowa )
długości od 17,20,25,30 i 35 mm 
grubości  19G, 20G i 22G 
Rozmiar igły do wyboru przez Zamawiającego</t>
  </si>
  <si>
    <t xml:space="preserve">Kaniula Abbocath </t>
  </si>
  <si>
    <t xml:space="preserve">Zestaw cewnik naczyniowy permanentny odwrotnie tunelizowany (metoda retrograde), miękki, wykonany z Carbotanu, z mufą dakronową, kształt kanałów „podwójne D”; z obłymi szczelinami bocznymi wycinanymi laserowo; kształt wylotu cewnika symetryczny "Spiral-Z"; wolframowy pierścień znacznikowy na końcówce cewnika, ramiona silikonowe, końcówki z laserowym nadrukiem objętości wypełnienia. Wymagane rozmiary:                                                                                                                                  15 Fr i dł. 19/39 cm; 23/43 cm; 28/48 cm; 33/53 cm, 44/64cm, 55/75cm;    </t>
  </si>
  <si>
    <t xml:space="preserve">Zestaw cewnik naczyniowy permanentny z mandrynami do wprowadzania techniką "over-the-wire"; cewnik heparynizowany, miękki, wykonany z Carbotanu, z mufą „dakronową”, kształt kanałów „podwójne D”; ze szczelinami bocznymi wycinanymi laserowo; kształt wylotu cewnika "Spiral-Z"; wolframowy pierścień znacznikowy na końcówce cewnika, ramiona silikonowe, końcówki z laserowym nadrukiem objętości wypełnienia. Wymagane rozmiary:                                                                                                                                  14,5 Fr i dł. 19/36 cm; 23/40 cm; 28/45 cm; 33/50 cm;  </t>
  </si>
  <si>
    <t xml:space="preserve">Prowadnica do trudnych intubacji. Materiał o właściwościach poślizgowych, elastyczna typu Bougie. Wzmocniona na całej długości skalowana co 1 cm, zagięty koniec ułatwiający wprowadzanie. Jednorazowego użytku w kolorze zielonym. Rozmiary I.D. 3,3 lub 5,0 mm i długościach  600, 800  lub  1000 mm
</t>
  </si>
  <si>
    <t>Zestaw centralny i do tętnic – skład zestawu, serweta 75x45cm z otworem o średnicy 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kompresy gazowe 17N 8W, rozmiar 10x10cm – 5 szt, strzykawka 10ml – 1 szt, igła 1,2x40mm – 1
szt, igła 0,5x25mm – 1 szt, imadło chirurgiczne metalowe, długośc 15cm 1 szt, ostrze nr 11 – 1 szt,
pęseta chirurgiczna metalowa, długość 15cm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</si>
  <si>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ZOP – skład zestawu, serweta 50x60cm z otworem o średnicy 10cm z przylepcem wokół
otworu, a także z 2 przylepcami na rogach serwety,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strzykawka 5ml – 1 szt, strzykawka 10ml – 1
szt, strzykawka 20ml – 1 szt, igła 1,2x40mm – 1 szt, igła 0,5x25mm – 1 szt, kompresy gazowe 17N
12W rozmiar 5x5cm – 5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</si>
  <si>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tracheotomii – skład zestawu, serweta główna 210x150cm z otworem owalnym 6x8cm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200x150cm, stanowiąca
owinięcie całego zestawu, serweta wykonana z włókniny polipropylenowej i folii polietylenowopolipropylenowej o gramaturze 43 g/m2, kolor niebieski, chłonność 617%, nasiąkliwość 16,91%,
wytrzymałość na rozdzieranie wzdłużne 15,57N, wytrzymałość na rozdzieranie poprzeczne 23,29N,
wytrzymałość na wypychanie na sucho 218 kPa, wytrzymałość na wypychanie na mokro 130 kPa,
odporność na przenikanie cieczy 182 cmH2O, folia posiada właściwości antystatyczne, laminat nie
powoduje drażnienia, uczulenia nie jest cytotoskyczny (wymagana karta danych technicznych,
potwierdzająca powyższe parametry) – 1 szt, kompresy gazowe 17N 12W 10x10cm – 5 szt, imadło
chirurgiczne metalowe, długość 15cm – 1 szt, pęseta chirurgiczna metalowa, długość 15cm – 2 szt,
pean metalowy, długość 12,5cm, zagięty – 2 szt, strzykawka 5ml – 1 szt, igła 1,2x40mm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</si>
  <si>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PP – skład zestawu skład zestawu, serweta 50x60cm z otworem o średnicy 10cm z
przylepcem wokół otworu, a także z 2 przylepcami na rogach serwety,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strzykawka 5ml – 1 szt,
strzykawka 10ml – 1 szt, igła 1,2x40mm – 1 szt, igła 0,5x25mm – 1 szt, kompresy gazowe 17N 12W,
rozmiar 5x5cm – 5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</si>
  <si>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drenażu – skład zestawu, serweta 75x45cm z otworem o średnicy 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gramturze 42 g/m2 – 1
szt, ostrze nr 11 – 1 szt, uchwyt do skalpela nr3, długość 12,5cm – 1 szt, pean metalowy, zagięty typu
Mosqiuto, długość 24cm – 1 szt, pean metalowy, prosty, długość 14cm – 1 szt, imadło chirurgiczne
metalowe, długość 15cm – 1 szt, pęseta chirurgiczna metalowa, długość 15cm – 1 szt, kompresy
gazowe 17N 12W rozmiar 10x10cm – 10 szt, strzykawka 10ml – 1 szt, igła 1,2x40mm – 1 szt, igła
0,5x25mm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</si>
  <si>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portów – skład zestawu, serweta 200x250cm z otworem 10x25cm w okolicy obojczykowosutkowej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120x120cm, stanowiąca owinięcie całego zestawu - włóknina foliowana
celulozwo-polietylenowa o gramaturze 42 g/m2 – 1 szt, imadło metalowe chirurgiczne, długość 15cm
– 1 szt, pęseta chirurgiczna, metalowa, długość 15cm – 1 szt, pęseta anatomiczna, metalowa, prosta,
długość 14cm – 1 szt, strzykawka 5ml – 1 szt, strzykawka 10ml – 1 szt, strzykawka 20ml – 1 szt, igła
1,2x40mm – 1 szt, igła 0,5x25mm – 1 szt, kompresy gazowe 17N 12W, rozmiar 10x10cm – 10 szt,
nożyczki zagięte tepo-tępe, długość 15cm – 1 szt, ostrze nr 11 – 2 szt, uchwyt do ostrza nr3, długość
12,5cm – 1 szt, pean prosty, metalowy długość 14cm – 1 szt, fartuch chirurgiczny, rozmiar XL,
wykonany z włókniny SMS o gramaturze 35g/m2, rękaw zakończony niepylącym mankietem
poliestrowym o długości min. 7cm, rękawy typu reglan, szwy szyte metodą ultradźwiękową, zapięcie
pod szyją na rzep, kartonik do podtrzymania troków pozwalający na zawiązanie fartucha najpierw na
„brudno”, a następnie na „czysto”, złożenie w sposób „book folded” ułatwiający samodzielne
założenie fartucha przez chirurga w sposób aseptyczny, sterylizacja parą wodną. Odporność na
przenikanie cieczy min 36,9 cm H20, paroprzepuszczalność na poziomie 4389 g/m2/24h,
wytrzymałość na rozdzieranie wzdłużne 34,4N, wytrzymałość na rozdzieranie poprzeczne 20,5N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</si>
  <si>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Pakiet 24. Układ oddechowy do respiratora Ivent VersaMed .</t>
  </si>
  <si>
    <t xml:space="preserve">Pakiet 25. Zestaw do termoregulacji pacjenta. </t>
  </si>
  <si>
    <t>Pakiet 26. Zawór biopsyjny i ssący do bronchoskopu.</t>
  </si>
  <si>
    <t>Pakiet 28. Pakiet do regionalnej anestezjii -  infiltracja, pompy elastomerowe</t>
  </si>
  <si>
    <t xml:space="preserve">Pakiet 29 Systemy ogrzewania pacjenta i zapobiegania hipotermii. </t>
  </si>
  <si>
    <t xml:space="preserve">Pakiet 30 - Rury do paraPACKa, pas piersiowy do AutoPulse, zestaw do Belmont </t>
  </si>
  <si>
    <t>Pakiet 31- System wysokoprzepływowej  wentylacji pacjenta.</t>
  </si>
  <si>
    <t>Pakiet 32. Produkty anestezjologiczne na blok operacyjny i intensywną terapię (system zamknięty do odsysania z dróg oddechowych z akcesoriami, maski anestetyczne, rękojeści do laryngoskopu, łyżki, nebulizator do obwodu, rurki Guedela, rurki Wendla)</t>
  </si>
  <si>
    <t>Pakiet 33.  Kaniule permanentne do dializ</t>
  </si>
  <si>
    <t xml:space="preserve">Pakiet 34.  Porty naczyniowe </t>
  </si>
  <si>
    <t>Pakiet 35. Filtry, linie do pomiaru kapnografii</t>
  </si>
  <si>
    <t xml:space="preserve">Pakiet 36 Kaniula Abbocath </t>
  </si>
  <si>
    <t xml:space="preserve">Pakiet 37.  Kaniula dializacyjna długoterminowa </t>
  </si>
  <si>
    <t xml:space="preserve">Pakiet 38. Prowadnica do trudnych intubacji  </t>
  </si>
  <si>
    <t xml:space="preserve">Pakiet 39. Obłożenia jałowe na OIT, Kardiochirurgię, Blok Operacyjny </t>
  </si>
  <si>
    <t>Jednorazowe osłonki sterylizowane gazem, pracujące w systemie EndoSheath SlideOn,
przeznaczone do bronchofiberoskopu BRS-4000.
Zawierające kanały robocze w rozmiarach 0 mm, 1,5 mm, 2,1 mm oraz 2,8 mm.
Długość robocza osłonki 570 mm.
Nieprzepuszczające cząstek większych niż 27 nanometrów.</t>
  </si>
  <si>
    <t xml:space="preserve">Pakiet 40.  Osłonki do bronchoskopu  </t>
  </si>
  <si>
    <t xml:space="preserve">Sterylny zestaw osłony na głowicę USG wraz z żelem. • Osłona na głowicę USG w rozmiarze min 13 x 150 cm • W zestawie : Żel sterylny do USG , mocowanie osłony , sterylna serweta </t>
  </si>
  <si>
    <t xml:space="preserve">Pakiet 27. Pakiet do regionalnej anestezjii - igły, ciągłe sploty  </t>
  </si>
  <si>
    <t>Producent/Nazwa/Nr katalogowy produktu*</t>
  </si>
  <si>
    <t>Ilość sztuk w opakowaniu</t>
  </si>
  <si>
    <t>Pakiet Nr 41. Barwne oznaczniki chirurgiczne</t>
  </si>
  <si>
    <t>opakowań po 10 sztuk</t>
  </si>
  <si>
    <t>Barwne oznaczniki chirurgiczne służące do podtrzymywania narządów wypreparowanych w czasie operacji, dziane z multifilamentowych przędz poliestrowych w postaci pasm o krawędziach bocznych zawiniętych do wewnątrz. Wykonane w 100% z poliestru. Pakowane w kartonik po 10 sztuk. Pojedynczo pakowane w torebki folia-papier z etykietą odciągów w jednym kolorze. Do wyboru 4 kolory: czerwony, niebieski, biały, żółty.  Długość odciągu 900mm. Dostępne w 3 szerokościach (2mm, 3mm, 4mm). Wytrzymałość na rozerwanie dla rozmiaru 2/900 - 9daN, dla 3/900 - 15daN, dla 4/900 - 20daN</t>
  </si>
  <si>
    <t xml:space="preserve">Użyczenie 1 szt monitora do pomiaru CO2 oraz SP02 na czas trwania umowy z pełną  gwarancją obejmującą bezpłatne przeglądy.  </t>
  </si>
</sst>
</file>

<file path=xl/styles.xml><?xml version="1.0" encoding="utf-8"?>
<styleSheet xmlns="http://schemas.openxmlformats.org/spreadsheetml/2006/main">
  <numFmts count="3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 _z_ł_ ;_ * \(#,##0\)\ _z_ł_ ;_ * &quot;-&quot;_)\ _z_ł_ ;_ @_ "/>
    <numFmt numFmtId="170" formatCode="_ * #,##0.00_)\ &quot;zł&quot;_ ;_ * \(#,##0.00\)\ &quot;zł&quot;_ ;_ * &quot;-&quot;??_)\ &quot;zł&quot;_ ;_ @_ "/>
    <numFmt numFmtId="171" formatCode="_ * #,##0.00_)\ _z_ł_ ;_ * \(#,##0.00\)\ _z_ł_ ;_ * &quot;-&quot;??_)\ _z_ł_ ;_ @_ "/>
    <numFmt numFmtId="172" formatCode="#,##0.00\ _z_ł"/>
    <numFmt numFmtId="173" formatCode="[&lt;=9999999]###\-##\-##;\(###\)\ ###\-##\-##"/>
    <numFmt numFmtId="174" formatCode="[&lt;=9999999]###\-##\-##;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
    <numFmt numFmtId="180" formatCode="#,##0.00\ &quot;zł&quot;"/>
    <numFmt numFmtId="181" formatCode="#,##0.00_ ;\-#,##0.00\ "/>
    <numFmt numFmtId="182" formatCode="_-* #,##0.00\ [$€-1]_-;\-* #,##0.00\ [$€-1]_-;_-* &quot;-&quot;??\ [$€-1]_-;_-@_-"/>
    <numFmt numFmtId="183" formatCode="[$-415]d\ mmmm\ yyyy"/>
    <numFmt numFmtId="184" formatCode="\ #,##0.00&quot; zł &quot;;\-#,##0.00&quot; zł &quot;;&quot; -&quot;#&quot; zł &quot;;@\ "/>
    <numFmt numFmtId="185" formatCode="#,##0&quot; zł&quot;;[Red]\-#,##0&quot; zł&quot;"/>
    <numFmt numFmtId="186" formatCode="0.000"/>
    <numFmt numFmtId="187" formatCode="0.0"/>
    <numFmt numFmtId="188" formatCode="0.0000"/>
    <numFmt numFmtId="189" formatCode="#&quot;.&quot;"/>
    <numFmt numFmtId="190" formatCode="&quot; &quot;* #,##0.00&quot; zł &quot;;&quot;-&quot;* #,##0.00&quot; zł &quot;;&quot; &quot;* &quot;-&quot;??&quot; zł &quot;"/>
    <numFmt numFmtId="191" formatCode="#,##0.00\ [$zł-415];[Red]\-#,##0.00\ [$zł-415]"/>
    <numFmt numFmtId="192" formatCode="_-* #,##0.00\ [$zł-415]_-;\-* #,##0.00\ [$zł-415]_-;_-* &quot;-&quot;??\ [$zł-415]_-;_-@_-"/>
    <numFmt numFmtId="193" formatCode="#,##0.0\ &quot;zł&quot;;[Red]\-#,##0.0\ &quot;zł&quot;"/>
    <numFmt numFmtId="194" formatCode="[$-415]dddd\,\ d\ mmmm\ yyyy"/>
  </numFmts>
  <fonts count="89">
    <font>
      <sz val="10"/>
      <name val="Arial CE"/>
      <family val="0"/>
    </font>
    <font>
      <sz val="10"/>
      <name val="Arial"/>
      <family val="2"/>
    </font>
    <font>
      <u val="single"/>
      <sz val="10"/>
      <color indexed="12"/>
      <name val="Arial CE"/>
      <family val="0"/>
    </font>
    <font>
      <u val="single"/>
      <sz val="10"/>
      <color indexed="36"/>
      <name val="Arial CE"/>
      <family val="0"/>
    </font>
    <font>
      <b/>
      <sz val="10"/>
      <name val="Arial"/>
      <family val="2"/>
    </font>
    <font>
      <sz val="10"/>
      <color indexed="55"/>
      <name val="Arial"/>
      <family val="2"/>
    </font>
    <font>
      <b/>
      <sz val="9"/>
      <name val="Arial"/>
      <family val="2"/>
    </font>
    <font>
      <sz val="10"/>
      <name val="Times New Roman"/>
      <family val="1"/>
    </font>
    <font>
      <sz val="9"/>
      <color indexed="55"/>
      <name val="Arial"/>
      <family val="2"/>
    </font>
    <font>
      <sz val="10"/>
      <color indexed="55"/>
      <name val="Times New Roman"/>
      <family val="1"/>
    </font>
    <font>
      <b/>
      <sz val="10"/>
      <name val="Times New Roman"/>
      <family val="1"/>
    </font>
    <font>
      <b/>
      <sz val="10"/>
      <name val="Arial CE"/>
      <family val="0"/>
    </font>
    <font>
      <sz val="9"/>
      <name val="Arial"/>
      <family val="2"/>
    </font>
    <font>
      <i/>
      <sz val="9"/>
      <name val="Arial"/>
      <family val="2"/>
    </font>
    <font>
      <b/>
      <sz val="11"/>
      <name val="Arial"/>
      <family val="2"/>
    </font>
    <font>
      <sz val="11"/>
      <name val="Arial"/>
      <family val="2"/>
    </font>
    <font>
      <sz val="10"/>
      <name val="Arial1"/>
      <family val="0"/>
    </font>
    <font>
      <sz val="9"/>
      <color indexed="8"/>
      <name val="Arial1"/>
      <family val="0"/>
    </font>
    <font>
      <sz val="9"/>
      <name val="Arial1"/>
      <family val="0"/>
    </font>
    <font>
      <sz val="10"/>
      <color indexed="8"/>
      <name val="Arial1"/>
      <family val="0"/>
    </font>
    <font>
      <sz val="10"/>
      <color indexed="8"/>
      <name val="Arial CE"/>
      <family val="0"/>
    </font>
    <font>
      <sz val="10"/>
      <color indexed="8"/>
      <name val="Arial"/>
      <family val="2"/>
    </font>
    <font>
      <b/>
      <sz val="10"/>
      <color indexed="8"/>
      <name val="Arial CE"/>
      <family val="0"/>
    </font>
    <font>
      <sz val="10"/>
      <color indexed="14"/>
      <name val="Arial"/>
      <family val="2"/>
    </font>
    <font>
      <b/>
      <sz val="10"/>
      <color indexed="8"/>
      <name val="Arial"/>
      <family val="2"/>
    </font>
    <font>
      <i/>
      <sz val="10"/>
      <color indexed="8"/>
      <name val="Arial"/>
      <family val="2"/>
    </font>
    <font>
      <i/>
      <sz val="9"/>
      <color indexed="8"/>
      <name val="Arial"/>
      <family val="2"/>
    </font>
    <font>
      <b/>
      <sz val="11"/>
      <color indexed="8"/>
      <name val="Arial"/>
      <family val="2"/>
    </font>
    <font>
      <sz val="11"/>
      <name val="Calibri"/>
      <family val="2"/>
    </font>
    <font>
      <sz val="8"/>
      <name val="Arial"/>
      <family val="2"/>
    </font>
    <font>
      <vertAlign val="superscript"/>
      <sz val="10"/>
      <name val="Arial"/>
      <family val="2"/>
    </font>
    <font>
      <b/>
      <sz val="9"/>
      <name val="Arial1"/>
      <family val="0"/>
    </font>
    <font>
      <b/>
      <sz val="9"/>
      <color indexed="8"/>
      <name val="Arial1"/>
      <family val="0"/>
    </font>
    <font>
      <sz val="9"/>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11"/>
      <color indexed="10"/>
      <name val="Arial"/>
      <family val="2"/>
    </font>
    <font>
      <sz val="10"/>
      <name val="Calibri"/>
      <family val="2"/>
    </font>
    <font>
      <i/>
      <sz val="11"/>
      <name val="Calibri"/>
      <family val="2"/>
    </font>
    <font>
      <sz val="8"/>
      <color indexed="8"/>
      <name val="Arial"/>
      <family val="2"/>
    </font>
    <font>
      <b/>
      <sz val="10"/>
      <name val="Calibri"/>
      <family val="2"/>
    </font>
    <font>
      <sz val="10"/>
      <color indexed="8"/>
      <name val="Czcionka tekstu podstawowego"/>
      <family val="0"/>
    </font>
    <font>
      <sz val="11"/>
      <color indexed="8"/>
      <name val="Arial"/>
      <family val="2"/>
    </font>
    <font>
      <b/>
      <sz val="9"/>
      <name val="Calibri"/>
      <family val="2"/>
    </font>
    <font>
      <i/>
      <sz val="9"/>
      <name val="Calibri"/>
      <family val="2"/>
    </font>
    <font>
      <sz val="9"/>
      <name val="Calibri"/>
      <family val="2"/>
    </font>
    <font>
      <sz val="10"/>
      <color indexed="55"/>
      <name val="Calibri"/>
      <family val="2"/>
    </font>
    <font>
      <b/>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FF0000"/>
      <name val="Arial"/>
      <family val="2"/>
    </font>
    <font>
      <sz val="11"/>
      <color rgb="FF000000"/>
      <name val="Calibri"/>
      <family val="2"/>
    </font>
    <font>
      <sz val="10"/>
      <color theme="1"/>
      <name val="Arial"/>
      <family val="2"/>
    </font>
    <font>
      <sz val="8"/>
      <color rgb="FF000000"/>
      <name val="Arial"/>
      <family val="2"/>
    </font>
    <font>
      <sz val="10"/>
      <color theme="1"/>
      <name val="Czcionka tekstu podstawowego"/>
      <family val="0"/>
    </font>
    <font>
      <sz val="9"/>
      <color theme="1"/>
      <name val="Arial1"/>
      <family val="0"/>
    </font>
    <font>
      <sz val="11"/>
      <color theme="1"/>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color indexed="10"/>
      </left>
      <right style="thin">
        <color indexed="10"/>
      </right>
      <top style="thin">
        <color indexed="10"/>
      </top>
      <bottom style="thin">
        <color indexed="8"/>
      </bottom>
    </border>
    <border>
      <left style="thin"/>
      <right style="thin"/>
      <top style="medium"/>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color indexed="63"/>
      </bottom>
    </border>
    <border>
      <left>
        <color indexed="63"/>
      </left>
      <right style="thin">
        <color indexed="8"/>
      </right>
      <top style="thin">
        <color indexed="8"/>
      </top>
      <bottom>
        <color indexed="63"/>
      </bottom>
    </border>
    <border>
      <left style="thin">
        <color indexed="63"/>
      </left>
      <right style="thin">
        <color indexed="63"/>
      </right>
      <top>
        <color indexed="63"/>
      </top>
      <bottom style="thin">
        <color indexed="63"/>
      </bottom>
    </border>
    <border>
      <left style="medium"/>
      <right style="medium"/>
      <top style="medium"/>
      <bottom style="medium"/>
    </border>
    <border>
      <left style="thin">
        <color indexed="8"/>
      </left>
      <right>
        <color indexed="63"/>
      </right>
      <top>
        <color indexed="63"/>
      </top>
      <bottom>
        <color indexed="63"/>
      </bottom>
    </border>
    <border>
      <left style="medium"/>
      <right style="medium"/>
      <top>
        <color indexed="63"/>
      </top>
      <bottom style="medium"/>
    </border>
    <border diagonalUp="1" diagonalDown="1">
      <left style="thin"/>
      <right style="thin"/>
      <top style="thin"/>
      <bottom style="thin"/>
      <diagonal style="thin"/>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16" fillId="0" borderId="0" applyNumberFormat="0" applyFill="0" applyBorder="0" applyAlignment="0" applyProtection="0"/>
    <xf numFmtId="0" fontId="68"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9" fillId="0" borderId="3" applyNumberFormat="0" applyFill="0" applyAlignment="0" applyProtection="0"/>
    <xf numFmtId="0" fontId="70" fillId="28" borderId="4" applyNumberFormat="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0">
      <alignment/>
      <protection/>
    </xf>
    <xf numFmtId="0" fontId="0" fillId="0" borderId="0">
      <alignment/>
      <protection/>
    </xf>
    <xf numFmtId="0" fontId="7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6" fillId="26" borderId="1" applyNumberFormat="0" applyAlignment="0" applyProtection="0"/>
    <xf numFmtId="0" fontId="3" fillId="0" borderId="0" applyNumberFormat="0" applyFill="0" applyBorder="0" applyAlignment="0" applyProtection="0"/>
    <xf numFmtId="9" fontId="75" fillId="0" borderId="0" applyFont="0" applyFill="0" applyBorder="0" applyAlignment="0" applyProtection="0"/>
    <xf numFmtId="9" fontId="0" fillId="0" borderId="0" applyFont="0" applyFill="0" applyBorder="0" applyAlignment="0" applyProtection="0"/>
    <xf numFmtId="0" fontId="75" fillId="0" borderId="0">
      <alignment/>
      <protection/>
    </xf>
    <xf numFmtId="0" fontId="20" fillId="0" borderId="0" applyNumberFormat="0" applyFill="0" applyBorder="0" applyProtection="0">
      <alignment/>
    </xf>
    <xf numFmtId="0" fontId="77"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4" fontId="7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1" fillId="31" borderId="0" applyNumberFormat="0" applyBorder="0" applyAlignment="0" applyProtection="0"/>
  </cellStyleXfs>
  <cellXfs count="375">
    <xf numFmtId="0" fontId="0" fillId="0" borderId="0" xfId="0" applyAlignment="1">
      <alignment/>
    </xf>
    <xf numFmtId="0" fontId="1" fillId="0" borderId="0" xfId="0" applyFont="1" applyBorder="1" applyAlignment="1">
      <alignment horizontal="center" vertical="center"/>
    </xf>
    <xf numFmtId="0" fontId="0" fillId="0" borderId="0" xfId="0" applyBorder="1" applyAlignment="1">
      <alignment/>
    </xf>
    <xf numFmtId="0" fontId="1" fillId="0" borderId="0" xfId="61" applyFont="1" applyBorder="1" applyAlignment="1">
      <alignment horizontal="left" vertical="center" wrapText="1"/>
      <protection/>
    </xf>
    <xf numFmtId="0" fontId="1" fillId="0" borderId="0" xfId="0" applyNumberFormat="1" applyFont="1" applyBorder="1" applyAlignment="1">
      <alignment horizontal="center" vertical="center"/>
    </xf>
    <xf numFmtId="0" fontId="5" fillId="32" borderId="10" xfId="60" applyFont="1" applyFill="1" applyBorder="1" applyAlignment="1">
      <alignment vertical="center"/>
      <protection/>
    </xf>
    <xf numFmtId="44" fontId="4" fillId="32" borderId="11" xfId="60" applyNumberFormat="1" applyFont="1" applyFill="1" applyBorder="1" applyAlignment="1">
      <alignment vertical="center"/>
      <protection/>
    </xf>
    <xf numFmtId="0" fontId="1" fillId="0" borderId="0" xfId="62" applyAlignment="1">
      <alignment horizontal="center" vertical="center"/>
      <protection/>
    </xf>
    <xf numFmtId="0" fontId="1" fillId="0" borderId="0" xfId="62" applyAlignment="1">
      <alignment vertical="center"/>
      <protection/>
    </xf>
    <xf numFmtId="0" fontId="4" fillId="0" borderId="11" xfId="62" applyFont="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1" fillId="0" borderId="0" xfId="62" applyFont="1" applyBorder="1" applyAlignment="1">
      <alignment vertical="center"/>
      <protection/>
    </xf>
    <xf numFmtId="0" fontId="1" fillId="0" borderId="11" xfId="62" applyFont="1" applyBorder="1" applyAlignment="1">
      <alignment horizontal="center" vertical="center"/>
      <protection/>
    </xf>
    <xf numFmtId="0" fontId="1" fillId="4" borderId="11" xfId="62" applyFont="1" applyFill="1" applyBorder="1" applyAlignment="1">
      <alignment horizontal="center" vertical="center"/>
      <protection/>
    </xf>
    <xf numFmtId="0" fontId="7" fillId="0" borderId="0" xfId="62" applyFont="1" applyAlignment="1">
      <alignment vertical="center"/>
      <protection/>
    </xf>
    <xf numFmtId="0" fontId="6" fillId="0" borderId="0" xfId="62" applyFont="1" applyBorder="1" applyAlignment="1">
      <alignment horizontal="center" vertical="center" wrapText="1"/>
      <protection/>
    </xf>
    <xf numFmtId="0" fontId="9" fillId="0" borderId="0" xfId="62" applyFont="1" applyAlignment="1">
      <alignment horizontal="center" vertical="center"/>
      <protection/>
    </xf>
    <xf numFmtId="0" fontId="7" fillId="0" borderId="0" xfId="62" applyFont="1" applyBorder="1" applyAlignment="1">
      <alignment vertical="center"/>
      <protection/>
    </xf>
    <xf numFmtId="0" fontId="7" fillId="0" borderId="0" xfId="62" applyFont="1" applyAlignment="1">
      <alignment horizontal="center" vertical="center"/>
      <protection/>
    </xf>
    <xf numFmtId="0" fontId="10" fillId="0" borderId="0" xfId="62" applyFont="1" applyBorder="1" applyAlignment="1">
      <alignment horizontal="left" vertical="center"/>
      <protection/>
    </xf>
    <xf numFmtId="0" fontId="7" fillId="0" borderId="0" xfId="62" applyFont="1" applyBorder="1" applyAlignment="1">
      <alignment horizontal="left" vertical="center"/>
      <protection/>
    </xf>
    <xf numFmtId="0" fontId="7" fillId="0" borderId="0" xfId="62" applyFont="1" applyFill="1" applyBorder="1" applyAlignment="1">
      <alignment horizontal="left" vertical="center"/>
      <protection/>
    </xf>
    <xf numFmtId="0" fontId="1" fillId="0" borderId="0" xfId="62" applyBorder="1" applyAlignment="1">
      <alignment horizontal="center" vertical="center"/>
      <protection/>
    </xf>
    <xf numFmtId="0" fontId="11" fillId="0" borderId="0" xfId="0" applyFont="1" applyAlignment="1">
      <alignment/>
    </xf>
    <xf numFmtId="0" fontId="1" fillId="0" borderId="0" xfId="62" applyFont="1" applyAlignment="1">
      <alignment horizontal="center" vertical="center"/>
      <protection/>
    </xf>
    <xf numFmtId="0" fontId="12" fillId="0" borderId="0" xfId="0" applyFont="1" applyAlignment="1">
      <alignment/>
    </xf>
    <xf numFmtId="0" fontId="13" fillId="0" borderId="12" xfId="58" applyFont="1" applyBorder="1" applyAlignment="1" quotePrefix="1">
      <alignment horizontal="center" vertical="center" wrapText="1"/>
      <protection/>
    </xf>
    <xf numFmtId="0" fontId="13" fillId="0" borderId="13" xfId="56" applyFont="1" applyBorder="1" applyAlignment="1" quotePrefix="1">
      <alignment horizontal="center" vertical="center" wrapText="1"/>
      <protection/>
    </xf>
    <xf numFmtId="0" fontId="13" fillId="0" borderId="11" xfId="64" applyFont="1" applyFill="1" applyBorder="1" applyAlignment="1" quotePrefix="1">
      <alignment horizontal="center" vertical="center" wrapText="1"/>
      <protection/>
    </xf>
    <xf numFmtId="0" fontId="13" fillId="0" borderId="14" xfId="62" applyFont="1" applyBorder="1" applyAlignment="1" quotePrefix="1">
      <alignment horizontal="center" vertical="center" wrapText="1"/>
      <protection/>
    </xf>
    <xf numFmtId="0" fontId="13" fillId="0" borderId="15" xfId="62" applyFont="1" applyBorder="1" applyAlignment="1" quotePrefix="1">
      <alignment horizontal="center" vertical="center" wrapText="1"/>
      <protection/>
    </xf>
    <xf numFmtId="0" fontId="13" fillId="0" borderId="12" xfId="62" applyFont="1" applyBorder="1" applyAlignment="1" quotePrefix="1">
      <alignment horizontal="center" vertical="center" wrapText="1"/>
      <protection/>
    </xf>
    <xf numFmtId="0" fontId="13" fillId="0" borderId="16" xfId="62" applyFont="1" applyBorder="1" applyAlignment="1" quotePrefix="1">
      <alignment horizontal="center" vertical="center" wrapText="1"/>
      <protection/>
    </xf>
    <xf numFmtId="0" fontId="1" fillId="0" borderId="0" xfId="61" applyAlignment="1">
      <alignment wrapText="1"/>
      <protection/>
    </xf>
    <xf numFmtId="0" fontId="0" fillId="0" borderId="0" xfId="0" applyAlignment="1">
      <alignment/>
    </xf>
    <xf numFmtId="179" fontId="7" fillId="0" borderId="0" xfId="62" applyNumberFormat="1" applyFont="1" applyBorder="1" applyAlignment="1">
      <alignment horizontal="center" vertical="center" wrapText="1"/>
      <protection/>
    </xf>
    <xf numFmtId="0" fontId="1" fillId="0" borderId="0" xfId="62" applyFont="1" applyBorder="1" applyAlignment="1">
      <alignment horizontal="left" vertical="center" wrapText="1"/>
      <protection/>
    </xf>
    <xf numFmtId="0" fontId="1" fillId="0" borderId="0" xfId="62" applyBorder="1" applyAlignment="1">
      <alignment horizontal="left" vertical="center" wrapText="1"/>
      <protection/>
    </xf>
    <xf numFmtId="0" fontId="7" fillId="0" borderId="0" xfId="62" applyFont="1" applyBorder="1" applyAlignment="1">
      <alignment horizontal="center" vertical="center" wrapText="1"/>
      <protection/>
    </xf>
    <xf numFmtId="0" fontId="8" fillId="33" borderId="0" xfId="0" applyFont="1" applyFill="1" applyBorder="1" applyAlignment="1">
      <alignment horizontal="center" vertical="center" wrapText="1"/>
    </xf>
    <xf numFmtId="0" fontId="7" fillId="33" borderId="0" xfId="62" applyFont="1" applyFill="1" applyBorder="1" applyAlignment="1">
      <alignment horizontal="center" vertical="center" wrapText="1"/>
      <protection/>
    </xf>
    <xf numFmtId="0" fontId="14" fillId="0" borderId="0" xfId="66" applyFont="1" applyAlignment="1">
      <alignment horizontal="left" vertical="center" wrapText="1"/>
      <protection/>
    </xf>
    <xf numFmtId="44" fontId="1" fillId="4" borderId="11" xfId="80" applyNumberFormat="1" applyFont="1" applyFill="1" applyBorder="1" applyAlignment="1">
      <alignment horizontal="center" vertical="center"/>
    </xf>
    <xf numFmtId="44" fontId="1" fillId="4" borderId="11" xfId="80" applyNumberFormat="1" applyFont="1" applyFill="1" applyBorder="1" applyAlignment="1">
      <alignment horizontal="right" vertical="center"/>
    </xf>
    <xf numFmtId="0" fontId="15" fillId="0" borderId="11" xfId="0" applyFont="1" applyBorder="1" applyAlignment="1">
      <alignment horizontal="left" vertical="center" wrapText="1"/>
    </xf>
    <xf numFmtId="0" fontId="15" fillId="0" borderId="11" xfId="66" applyNumberFormat="1" applyFont="1" applyFill="1" applyBorder="1" applyAlignment="1">
      <alignment horizontal="center" vertical="center" wrapText="1"/>
      <protection/>
    </xf>
    <xf numFmtId="44" fontId="4" fillId="32" borderId="0" xfId="60" applyNumberFormat="1" applyFont="1" applyFill="1" applyBorder="1" applyAlignment="1">
      <alignment vertical="center"/>
      <protection/>
    </xf>
    <xf numFmtId="1" fontId="1" fillId="4" borderId="11" xfId="80" applyNumberFormat="1" applyFont="1" applyFill="1" applyBorder="1" applyAlignment="1">
      <alignment horizontal="center" vertical="center"/>
    </xf>
    <xf numFmtId="0" fontId="13" fillId="0" borderId="11" xfId="62" applyFont="1" applyBorder="1" applyAlignment="1" quotePrefix="1">
      <alignment horizontal="center" vertical="center" wrapText="1"/>
      <protection/>
    </xf>
    <xf numFmtId="2" fontId="6" fillId="0" borderId="11" xfId="0" applyNumberFormat="1" applyFont="1" applyFill="1" applyBorder="1" applyAlignment="1">
      <alignment horizontal="center" vertical="center" wrapText="1"/>
    </xf>
    <xf numFmtId="0" fontId="13" fillId="0" borderId="11" xfId="58" applyFont="1" applyBorder="1" applyAlignment="1" quotePrefix="1">
      <alignment horizontal="center" vertical="center" wrapText="1"/>
      <protection/>
    </xf>
    <xf numFmtId="0" fontId="13" fillId="34" borderId="11" xfId="58" applyFont="1" applyFill="1" applyBorder="1" applyAlignment="1" quotePrefix="1">
      <alignment horizontal="center" vertical="center" wrapText="1"/>
      <protection/>
    </xf>
    <xf numFmtId="44" fontId="15" fillId="35" borderId="11" xfId="80" applyFont="1" applyFill="1" applyBorder="1" applyAlignment="1">
      <alignment horizontal="center" vertical="center" wrapText="1"/>
    </xf>
    <xf numFmtId="2" fontId="1" fillId="35" borderId="11" xfId="62" applyNumberFormat="1" applyFont="1" applyFill="1" applyBorder="1" applyAlignment="1">
      <alignment horizontal="center" vertical="center"/>
      <protection/>
    </xf>
    <xf numFmtId="0" fontId="13" fillId="0" borderId="15" xfId="58" applyFont="1" applyBorder="1" applyAlignment="1" quotePrefix="1">
      <alignment horizontal="center" vertical="center" wrapText="1"/>
      <protection/>
    </xf>
    <xf numFmtId="0" fontId="5" fillId="32" borderId="0" xfId="60" applyFont="1" applyFill="1" applyBorder="1" applyAlignment="1">
      <alignment vertical="center"/>
      <protection/>
    </xf>
    <xf numFmtId="0" fontId="4" fillId="32" borderId="0" xfId="60" applyFont="1" applyFill="1" applyBorder="1" applyAlignment="1">
      <alignment horizontal="center" vertical="center"/>
      <protection/>
    </xf>
    <xf numFmtId="44" fontId="4" fillId="32" borderId="17" xfId="60" applyNumberFormat="1" applyFont="1" applyFill="1" applyBorder="1" applyAlignment="1">
      <alignment vertical="center"/>
      <protection/>
    </xf>
    <xf numFmtId="0" fontId="15" fillId="0" borderId="11" xfId="66" applyNumberFormat="1" applyFont="1" applyFill="1" applyBorder="1" applyAlignment="1">
      <alignment horizontal="left" vertical="center" wrapText="1"/>
      <protection/>
    </xf>
    <xf numFmtId="2" fontId="18" fillId="0" borderId="18" xfId="41" applyNumberFormat="1" applyFont="1" applyBorder="1" applyAlignment="1">
      <alignment horizontal="left" vertical="center" wrapText="1"/>
    </xf>
    <xf numFmtId="1" fontId="18" fillId="0" borderId="18" xfId="41" applyNumberFormat="1" applyFont="1" applyBorder="1" applyAlignment="1">
      <alignment horizontal="center" vertical="center" wrapText="1"/>
    </xf>
    <xf numFmtId="44" fontId="82" fillId="35" borderId="11" xfId="80" applyFont="1" applyFill="1" applyBorder="1" applyAlignment="1">
      <alignment horizontal="center" vertical="center" wrapText="1"/>
    </xf>
    <xf numFmtId="0" fontId="1" fillId="0" borderId="11" xfId="62" applyFont="1" applyBorder="1" applyAlignment="1">
      <alignment horizontal="left" vertical="center" wrapText="1"/>
      <protection/>
    </xf>
    <xf numFmtId="0" fontId="15" fillId="0" borderId="19" xfId="0" applyFont="1" applyBorder="1" applyAlignment="1">
      <alignment horizontal="left" vertical="center" wrapText="1"/>
    </xf>
    <xf numFmtId="1" fontId="15" fillId="0" borderId="20" xfId="66" applyNumberFormat="1" applyFont="1" applyFill="1" applyBorder="1" applyAlignment="1">
      <alignment horizontal="center" vertical="center" wrapText="1"/>
      <protection/>
    </xf>
    <xf numFmtId="2" fontId="18" fillId="0" borderId="11" xfId="41" applyNumberFormat="1" applyFont="1" applyBorder="1" applyAlignment="1">
      <alignment horizontal="left" vertical="center" wrapText="1"/>
    </xf>
    <xf numFmtId="2" fontId="18" fillId="36" borderId="11" xfId="41" applyNumberFormat="1" applyFont="1" applyFill="1" applyBorder="1" applyAlignment="1">
      <alignment horizontal="left" vertical="center" wrapText="1"/>
    </xf>
    <xf numFmtId="2" fontId="17" fillId="0" borderId="11" xfId="41" applyNumberFormat="1" applyFont="1" applyBorder="1" applyAlignment="1">
      <alignment horizontal="left" vertical="center" wrapText="1"/>
    </xf>
    <xf numFmtId="0" fontId="15" fillId="0" borderId="19" xfId="66" applyNumberFormat="1" applyFont="1" applyFill="1" applyBorder="1" applyAlignment="1">
      <alignment horizontal="left" vertical="center" wrapText="1"/>
      <protection/>
    </xf>
    <xf numFmtId="0" fontId="1" fillId="0" borderId="20" xfId="62" applyFont="1" applyBorder="1" applyAlignment="1">
      <alignment horizontal="center" vertical="center"/>
      <protection/>
    </xf>
    <xf numFmtId="0" fontId="18" fillId="36" borderId="11" xfId="41" applyNumberFormat="1" applyFont="1" applyFill="1" applyBorder="1" applyAlignment="1">
      <alignment horizontal="center" vertical="center" wrapText="1"/>
    </xf>
    <xf numFmtId="0" fontId="18" fillId="0" borderId="11" xfId="41" applyNumberFormat="1" applyFont="1" applyBorder="1" applyAlignment="1">
      <alignment horizontal="left" vertical="center" wrapText="1"/>
    </xf>
    <xf numFmtId="0" fontId="15" fillId="0" borderId="20" xfId="66" applyNumberFormat="1" applyFont="1" applyFill="1" applyBorder="1" applyAlignment="1">
      <alignment horizontal="center" vertical="center" wrapText="1"/>
      <protection/>
    </xf>
    <xf numFmtId="2" fontId="17" fillId="36" borderId="11" xfId="41" applyNumberFormat="1" applyFont="1" applyFill="1" applyBorder="1" applyAlignment="1">
      <alignment horizontal="left" vertical="center" wrapText="1"/>
    </xf>
    <xf numFmtId="2" fontId="19" fillId="36" borderId="11" xfId="41" applyNumberFormat="1" applyFont="1" applyFill="1" applyBorder="1" applyAlignment="1">
      <alignment horizontal="left" vertical="center" wrapText="1"/>
    </xf>
    <xf numFmtId="2" fontId="17" fillId="36" borderId="11" xfId="41" applyNumberFormat="1" applyFont="1" applyFill="1" applyBorder="1" applyAlignment="1">
      <alignment wrapText="1"/>
    </xf>
    <xf numFmtId="0" fontId="16" fillId="0" borderId="11" xfId="41" applyFont="1" applyBorder="1" applyAlignment="1">
      <alignment vertical="center" wrapText="1"/>
    </xf>
    <xf numFmtId="2" fontId="16" fillId="0" borderId="11" xfId="41" applyNumberFormat="1" applyFont="1" applyBorder="1" applyAlignment="1">
      <alignment horizontal="left" vertical="center" wrapText="1"/>
    </xf>
    <xf numFmtId="2" fontId="19" fillId="0" borderId="11" xfId="41" applyNumberFormat="1" applyFont="1" applyBorder="1" applyAlignment="1">
      <alignment horizontal="left" vertical="center" wrapText="1"/>
    </xf>
    <xf numFmtId="2" fontId="17" fillId="36" borderId="11" xfId="41" applyNumberFormat="1" applyFont="1" applyFill="1" applyBorder="1" applyAlignment="1">
      <alignment vertical="center" wrapText="1"/>
    </xf>
    <xf numFmtId="1" fontId="18" fillId="0" borderId="11" xfId="41" applyNumberFormat="1" applyFont="1" applyBorder="1" applyAlignment="1">
      <alignment horizontal="center" vertical="center"/>
    </xf>
    <xf numFmtId="2" fontId="53" fillId="36" borderId="19" xfId="41" applyNumberFormat="1" applyFont="1" applyFill="1" applyBorder="1" applyAlignment="1">
      <alignment horizontal="left" vertical="center" wrapText="1"/>
    </xf>
    <xf numFmtId="2" fontId="18" fillId="33" borderId="11" xfId="41" applyNumberFormat="1" applyFont="1" applyFill="1" applyBorder="1" applyAlignment="1">
      <alignment horizontal="left" vertical="center" wrapText="1"/>
    </xf>
    <xf numFmtId="0" fontId="1" fillId="0" borderId="11" xfId="62" applyFont="1" applyBorder="1" applyAlignment="1">
      <alignment horizontal="center" vertical="center"/>
      <protection/>
    </xf>
    <xf numFmtId="2" fontId="18" fillId="37" borderId="11" xfId="0" applyNumberFormat="1" applyFont="1" applyFill="1" applyBorder="1" applyAlignment="1">
      <alignment horizontal="left" vertical="center" wrapText="1"/>
    </xf>
    <xf numFmtId="0" fontId="1" fillId="0" borderId="0" xfId="63" applyAlignment="1">
      <alignment vertical="center"/>
      <protection/>
    </xf>
    <xf numFmtId="0" fontId="1" fillId="0" borderId="0" xfId="63" applyAlignment="1">
      <alignment horizontal="center" vertical="center"/>
      <protection/>
    </xf>
    <xf numFmtId="0" fontId="7" fillId="0" borderId="0" xfId="63" applyFont="1" applyAlignment="1">
      <alignment vertical="center"/>
      <protection/>
    </xf>
    <xf numFmtId="0" fontId="1" fillId="0" borderId="0" xfId="63" applyFont="1" applyAlignment="1">
      <alignment horizontal="center" vertical="center"/>
      <protection/>
    </xf>
    <xf numFmtId="0" fontId="7" fillId="0" borderId="0" xfId="63" applyFont="1" applyAlignment="1">
      <alignment horizontal="center" vertical="center"/>
      <protection/>
    </xf>
    <xf numFmtId="0" fontId="11" fillId="0" borderId="0" xfId="54" applyFont="1">
      <alignment/>
      <protection/>
    </xf>
    <xf numFmtId="0" fontId="0" fillId="0" borderId="0" xfId="54" applyAlignment="1">
      <alignment/>
      <protection/>
    </xf>
    <xf numFmtId="0" fontId="7" fillId="0" borderId="0" xfId="63" applyFont="1" applyBorder="1" applyAlignment="1">
      <alignment vertical="center"/>
      <protection/>
    </xf>
    <xf numFmtId="0" fontId="7" fillId="0" borderId="0" xfId="63" applyFont="1" applyFill="1" applyBorder="1" applyAlignment="1">
      <alignment horizontal="left" vertical="center"/>
      <protection/>
    </xf>
    <xf numFmtId="0" fontId="7" fillId="0" borderId="0" xfId="63" applyFont="1" applyBorder="1" applyAlignment="1">
      <alignment horizontal="left" vertical="center"/>
      <protection/>
    </xf>
    <xf numFmtId="0" fontId="9" fillId="0" borderId="0" xfId="63" applyFont="1" applyAlignment="1">
      <alignment horizontal="center" vertical="center"/>
      <protection/>
    </xf>
    <xf numFmtId="0" fontId="10" fillId="0" borderId="0" xfId="63" applyFont="1" applyBorder="1" applyAlignment="1">
      <alignment horizontal="left" vertical="center"/>
      <protection/>
    </xf>
    <xf numFmtId="0" fontId="6" fillId="0" borderId="0" xfId="63" applyFont="1" applyBorder="1" applyAlignment="1">
      <alignment horizontal="center" vertical="center" wrapText="1"/>
      <protection/>
    </xf>
    <xf numFmtId="0" fontId="1" fillId="0" borderId="0" xfId="63" applyBorder="1" applyAlignment="1">
      <alignment horizontal="center" vertical="center"/>
      <protection/>
    </xf>
    <xf numFmtId="0" fontId="0" fillId="0" borderId="0" xfId="54" applyBorder="1">
      <alignment/>
      <protection/>
    </xf>
    <xf numFmtId="44" fontId="4" fillId="32" borderId="0" xfId="60" applyNumberFormat="1" applyFont="1" applyFill="1" applyBorder="1" applyAlignment="1">
      <alignment vertical="center"/>
      <protection/>
    </xf>
    <xf numFmtId="0" fontId="4" fillId="32" borderId="0" xfId="60" applyFont="1" applyFill="1" applyBorder="1" applyAlignment="1">
      <alignment horizontal="center" vertical="center"/>
      <protection/>
    </xf>
    <xf numFmtId="0" fontId="1" fillId="0" borderId="0" xfId="54" applyFont="1" applyBorder="1" applyAlignment="1">
      <alignment horizontal="center" vertical="center"/>
      <protection/>
    </xf>
    <xf numFmtId="0" fontId="1" fillId="0" borderId="0" xfId="54" applyNumberFormat="1" applyFont="1" applyBorder="1" applyAlignment="1">
      <alignment horizontal="center" vertical="center"/>
      <protection/>
    </xf>
    <xf numFmtId="0" fontId="1" fillId="0" borderId="0" xfId="61" applyFont="1" applyBorder="1" applyAlignment="1">
      <alignment horizontal="left" vertical="center" wrapText="1"/>
      <protection/>
    </xf>
    <xf numFmtId="44" fontId="4" fillId="32" borderId="11" xfId="60" applyNumberFormat="1" applyFont="1" applyFill="1" applyBorder="1" applyAlignment="1">
      <alignment vertical="center"/>
      <protection/>
    </xf>
    <xf numFmtId="0" fontId="1" fillId="0" borderId="0" xfId="63" applyFont="1" applyBorder="1" applyAlignment="1">
      <alignment vertical="center"/>
      <protection/>
    </xf>
    <xf numFmtId="0" fontId="13" fillId="34" borderId="11" xfId="59" applyFont="1" applyFill="1" applyBorder="1" applyAlignment="1" quotePrefix="1">
      <alignment horizontal="center" vertical="center" wrapText="1"/>
      <protection/>
    </xf>
    <xf numFmtId="44" fontId="1" fillId="4" borderId="11" xfId="82" applyNumberFormat="1" applyFont="1" applyFill="1" applyBorder="1" applyAlignment="1">
      <alignment horizontal="right" vertical="center"/>
    </xf>
    <xf numFmtId="44" fontId="1" fillId="4" borderId="11" xfId="82" applyNumberFormat="1" applyFont="1" applyFill="1" applyBorder="1" applyAlignment="1">
      <alignment horizontal="center" vertical="center"/>
    </xf>
    <xf numFmtId="0" fontId="1" fillId="4" borderId="11" xfId="63" applyFont="1" applyFill="1" applyBorder="1" applyAlignment="1">
      <alignment horizontal="center" vertical="center"/>
      <protection/>
    </xf>
    <xf numFmtId="0" fontId="1" fillId="0" borderId="11" xfId="63" applyFont="1" applyBorder="1" applyAlignment="1">
      <alignment horizontal="center" vertical="center"/>
      <protection/>
    </xf>
    <xf numFmtId="0" fontId="28" fillId="0" borderId="11" xfId="71" applyFont="1" applyBorder="1" applyAlignment="1">
      <alignment wrapText="1"/>
      <protection/>
    </xf>
    <xf numFmtId="0" fontId="83" fillId="0" borderId="11" xfId="71" applyFont="1" applyBorder="1" applyAlignment="1">
      <alignment vertical="center" wrapText="1"/>
      <protection/>
    </xf>
    <xf numFmtId="0" fontId="83" fillId="0" borderId="11" xfId="71" applyFont="1" applyBorder="1" applyAlignment="1">
      <alignment wrapText="1"/>
      <protection/>
    </xf>
    <xf numFmtId="0" fontId="28" fillId="0" borderId="11" xfId="71" applyFont="1" applyBorder="1" applyAlignment="1">
      <alignment vertical="center" wrapText="1"/>
      <protection/>
    </xf>
    <xf numFmtId="1" fontId="18" fillId="36" borderId="11" xfId="41" applyNumberFormat="1" applyFont="1" applyFill="1" applyBorder="1" applyAlignment="1">
      <alignment horizontal="center" vertical="center" wrapText="1"/>
    </xf>
    <xf numFmtId="2" fontId="28" fillId="36" borderId="11" xfId="41" applyNumberFormat="1" applyFont="1" applyFill="1" applyBorder="1" applyAlignment="1">
      <alignment horizontal="left" vertical="center" wrapText="1"/>
    </xf>
    <xf numFmtId="0" fontId="12" fillId="0" borderId="0" xfId="54" applyFont="1">
      <alignment/>
      <protection/>
    </xf>
    <xf numFmtId="0" fontId="13" fillId="0" borderId="11" xfId="59" applyFont="1" applyBorder="1" applyAlignment="1" quotePrefix="1">
      <alignment horizontal="center" vertical="center" wrapText="1"/>
      <protection/>
    </xf>
    <xf numFmtId="0" fontId="13" fillId="0" borderId="11" xfId="63" applyFont="1" applyBorder="1" applyAlignment="1" quotePrefix="1">
      <alignment horizontal="center" vertical="center" wrapText="1"/>
      <protection/>
    </xf>
    <xf numFmtId="0" fontId="13" fillId="0" borderId="11" xfId="65" applyFont="1" applyFill="1" applyBorder="1" applyAlignment="1" quotePrefix="1">
      <alignment horizontal="center" vertical="center" wrapText="1"/>
      <protection/>
    </xf>
    <xf numFmtId="0" fontId="13" fillId="0" borderId="11" xfId="57" applyFont="1" applyBorder="1" applyAlignment="1" quotePrefix="1">
      <alignment horizontal="center" vertical="center" wrapText="1"/>
      <protection/>
    </xf>
    <xf numFmtId="0" fontId="28" fillId="0" borderId="11" xfId="59" applyFont="1" applyBorder="1" applyAlignment="1">
      <alignment horizontal="center" vertical="center" wrapText="1"/>
      <protection/>
    </xf>
    <xf numFmtId="0" fontId="54" fillId="0" borderId="11" xfId="59" applyFont="1" applyBorder="1" applyAlignment="1" quotePrefix="1">
      <alignment horizontal="center" vertical="center" wrapText="1"/>
      <protection/>
    </xf>
    <xf numFmtId="0" fontId="12" fillId="0" borderId="0" xfId="54" applyFont="1" applyAlignment="1">
      <alignment wrapText="1"/>
      <protection/>
    </xf>
    <xf numFmtId="0" fontId="83" fillId="0" borderId="11" xfId="71" applyFont="1" applyBorder="1" applyAlignment="1">
      <alignment horizontal="left" vertical="center" wrapText="1" readingOrder="1"/>
      <protection/>
    </xf>
    <xf numFmtId="2" fontId="28" fillId="36" borderId="11" xfId="41" applyNumberFormat="1" applyFont="1" applyFill="1" applyBorder="1" applyAlignment="1">
      <alignment horizontal="center" vertical="center" wrapText="1"/>
    </xf>
    <xf numFmtId="2" fontId="6" fillId="0" borderId="11" xfId="54" applyNumberFormat="1" applyFont="1" applyFill="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1" fillId="0" borderId="20" xfId="62" applyFont="1" applyBorder="1" applyAlignment="1">
      <alignment horizontal="center" vertical="center"/>
      <protection/>
    </xf>
    <xf numFmtId="0" fontId="20" fillId="0" borderId="0" xfId="72" applyNumberFormat="1" applyFont="1" applyAlignment="1">
      <alignment/>
    </xf>
    <xf numFmtId="0" fontId="21" fillId="32" borderId="12" xfId="72" applyNumberFormat="1" applyFont="1" applyFill="1" applyBorder="1" applyAlignment="1">
      <alignment horizontal="left" vertical="center" wrapText="1"/>
    </xf>
    <xf numFmtId="0" fontId="25" fillId="32" borderId="12" xfId="72" applyNumberFormat="1" applyFont="1" applyFill="1" applyBorder="1" applyAlignment="1">
      <alignment horizontal="center" vertical="center" wrapText="1"/>
    </xf>
    <xf numFmtId="49" fontId="25" fillId="32" borderId="12" xfId="72" applyNumberFormat="1" applyFont="1" applyFill="1" applyBorder="1" applyAlignment="1">
      <alignment horizontal="center" vertical="center" wrapText="1"/>
    </xf>
    <xf numFmtId="49" fontId="24" fillId="32" borderId="12" xfId="72" applyNumberFormat="1" applyFont="1" applyFill="1" applyBorder="1" applyAlignment="1">
      <alignment horizontal="center" vertical="center" wrapText="1"/>
    </xf>
    <xf numFmtId="0" fontId="20" fillId="32" borderId="21" xfId="72" applyNumberFormat="1" applyFont="1" applyFill="1" applyBorder="1" applyAlignment="1">
      <alignment vertical="center"/>
    </xf>
    <xf numFmtId="49" fontId="21" fillId="33" borderId="12" xfId="72" applyNumberFormat="1" applyFont="1" applyFill="1" applyBorder="1" applyAlignment="1">
      <alignment horizontal="justify" vertical="center" wrapText="1"/>
    </xf>
    <xf numFmtId="3" fontId="21" fillId="33" borderId="12" xfId="72" applyNumberFormat="1" applyFont="1" applyFill="1" applyBorder="1" applyAlignment="1">
      <alignment horizontal="center" vertical="center" wrapText="1"/>
    </xf>
    <xf numFmtId="49" fontId="21" fillId="33" borderId="12" xfId="72" applyNumberFormat="1" applyFont="1" applyFill="1" applyBorder="1" applyAlignment="1">
      <alignment horizontal="center" vertical="center"/>
    </xf>
    <xf numFmtId="49" fontId="21" fillId="33" borderId="12" xfId="72" applyNumberFormat="1" applyFont="1" applyFill="1" applyBorder="1" applyAlignment="1">
      <alignment horizontal="left" vertical="center" wrapText="1"/>
    </xf>
    <xf numFmtId="0" fontId="84" fillId="0" borderId="11" xfId="62" applyFont="1" applyBorder="1" applyAlignment="1">
      <alignment horizontal="center" vertical="center"/>
      <protection/>
    </xf>
    <xf numFmtId="44" fontId="4" fillId="32" borderId="17" xfId="60" applyNumberFormat="1" applyFont="1" applyFill="1" applyBorder="1" applyAlignment="1">
      <alignment vertical="center"/>
      <protection/>
    </xf>
    <xf numFmtId="0" fontId="1" fillId="34" borderId="11" xfId="63" applyFont="1" applyFill="1" applyBorder="1" applyAlignment="1">
      <alignment horizontal="center" vertical="center"/>
      <protection/>
    </xf>
    <xf numFmtId="0" fontId="13" fillId="34" borderId="11" xfId="65" applyFont="1" applyFill="1" applyBorder="1" applyAlignment="1" quotePrefix="1">
      <alignment horizontal="center" vertical="center" wrapText="1"/>
      <protection/>
    </xf>
    <xf numFmtId="44" fontId="1" fillId="34" borderId="11" xfId="82" applyNumberFormat="1" applyFont="1" applyFill="1" applyBorder="1" applyAlignment="1">
      <alignment horizontal="center" vertical="center"/>
    </xf>
    <xf numFmtId="44" fontId="1" fillId="34" borderId="11" xfId="82" applyNumberFormat="1" applyFont="1" applyFill="1" applyBorder="1" applyAlignment="1">
      <alignment horizontal="right" vertical="center"/>
    </xf>
    <xf numFmtId="1" fontId="1" fillId="35" borderId="11" xfId="63" applyNumberFormat="1" applyFont="1" applyFill="1" applyBorder="1" applyAlignment="1">
      <alignment horizontal="center" vertical="center"/>
      <protection/>
    </xf>
    <xf numFmtId="2" fontId="28" fillId="36" borderId="11" xfId="41" applyNumberFormat="1" applyFont="1" applyFill="1" applyBorder="1" applyAlignment="1">
      <alignment horizontal="left" vertical="top" wrapText="1"/>
    </xf>
    <xf numFmtId="0" fontId="28" fillId="0" borderId="11" xfId="59" applyFont="1" applyBorder="1" applyAlignment="1">
      <alignment horizontal="left" vertical="top" wrapText="1"/>
      <protection/>
    </xf>
    <xf numFmtId="0" fontId="85" fillId="33" borderId="11" xfId="71" applyFont="1" applyFill="1" applyBorder="1" applyAlignment="1">
      <alignment horizontal="left" vertical="center" wrapText="1"/>
      <protection/>
    </xf>
    <xf numFmtId="0" fontId="85" fillId="33" borderId="22" xfId="71" applyFont="1" applyFill="1" applyBorder="1" applyAlignment="1">
      <alignment horizontal="left" vertical="center" wrapText="1"/>
      <protection/>
    </xf>
    <xf numFmtId="0" fontId="83" fillId="0" borderId="11" xfId="0" applyFont="1" applyBorder="1" applyAlignment="1">
      <alignment vertical="center" wrapText="1"/>
    </xf>
    <xf numFmtId="0" fontId="0" fillId="0" borderId="11" xfId="0" applyFill="1" applyBorder="1" applyAlignment="1">
      <alignment vertical="center" wrapText="1"/>
    </xf>
    <xf numFmtId="2" fontId="6" fillId="0" borderId="11" xfId="0" applyNumberFormat="1" applyFont="1" applyFill="1" applyBorder="1" applyAlignment="1">
      <alignment horizontal="center" vertical="center" wrapText="1"/>
    </xf>
    <xf numFmtId="0" fontId="13" fillId="0" borderId="12" xfId="59" applyFont="1" applyBorder="1" applyAlignment="1" quotePrefix="1">
      <alignment horizontal="center" vertical="center" wrapText="1"/>
      <protection/>
    </xf>
    <xf numFmtId="0" fontId="13" fillId="0" borderId="13" xfId="57" applyFont="1" applyBorder="1" applyAlignment="1" quotePrefix="1">
      <alignment horizontal="center" vertical="center" wrapText="1"/>
      <protection/>
    </xf>
    <xf numFmtId="0" fontId="13" fillId="0" borderId="14" xfId="63" applyFont="1" applyBorder="1" applyAlignment="1" quotePrefix="1">
      <alignment horizontal="center" vertical="center" wrapText="1"/>
      <protection/>
    </xf>
    <xf numFmtId="0" fontId="13" fillId="0" borderId="15" xfId="63" applyFont="1" applyBorder="1" applyAlignment="1" quotePrefix="1">
      <alignment horizontal="center" vertical="center" wrapText="1"/>
      <protection/>
    </xf>
    <xf numFmtId="0" fontId="13" fillId="0" borderId="12" xfId="63" applyFont="1" applyBorder="1" applyAlignment="1" quotePrefix="1">
      <alignment horizontal="center" vertical="center" wrapText="1"/>
      <protection/>
    </xf>
    <xf numFmtId="0" fontId="13" fillId="0" borderId="16" xfId="63" applyFont="1" applyBorder="1" applyAlignment="1" quotePrefix="1">
      <alignment horizontal="center" vertical="center" wrapText="1"/>
      <protection/>
    </xf>
    <xf numFmtId="0" fontId="1" fillId="33" borderId="11" xfId="41" applyFont="1" applyFill="1" applyBorder="1" applyAlignment="1">
      <alignment horizontal="left" vertical="center" wrapText="1"/>
    </xf>
    <xf numFmtId="0" fontId="16" fillId="33" borderId="17" xfId="41" applyFont="1" applyFill="1" applyBorder="1" applyAlignment="1">
      <alignment horizontal="center" vertical="center" wrapText="1"/>
    </xf>
    <xf numFmtId="192" fontId="1" fillId="35" borderId="11" xfId="63" applyNumberFormat="1" applyFont="1" applyFill="1" applyBorder="1" applyAlignment="1">
      <alignment horizontal="center" vertical="center"/>
      <protection/>
    </xf>
    <xf numFmtId="1" fontId="1" fillId="4" borderId="11" xfId="78" applyNumberFormat="1" applyFont="1" applyFill="1" applyBorder="1" applyAlignment="1">
      <alignment horizontal="center" vertical="center"/>
    </xf>
    <xf numFmtId="0" fontId="1" fillId="33" borderId="17" xfId="41" applyFont="1" applyFill="1" applyBorder="1" applyAlignment="1">
      <alignment horizontal="left" vertical="center" wrapText="1"/>
    </xf>
    <xf numFmtId="0" fontId="1" fillId="0" borderId="11" xfId="0" applyFont="1" applyFill="1" applyBorder="1" applyAlignment="1">
      <alignment horizontal="left" vertical="center" wrapText="1"/>
    </xf>
    <xf numFmtId="0" fontId="16" fillId="0" borderId="11" xfId="41" applyFont="1" applyBorder="1" applyAlignment="1">
      <alignment horizontal="center" vertical="center"/>
    </xf>
    <xf numFmtId="0" fontId="1" fillId="0" borderId="11" xfId="0" applyFont="1" applyBorder="1" applyAlignment="1">
      <alignment horizontal="left" vertical="center" wrapText="1"/>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179" fontId="7" fillId="0" borderId="0" xfId="63" applyNumberFormat="1" applyFont="1" applyBorder="1" applyAlignment="1">
      <alignment horizontal="center" vertical="center" wrapText="1"/>
      <protection/>
    </xf>
    <xf numFmtId="0" fontId="1" fillId="0" borderId="0" xfId="63" applyFont="1" applyBorder="1" applyAlignment="1">
      <alignment horizontal="left" vertical="center" wrapText="1"/>
      <protection/>
    </xf>
    <xf numFmtId="0" fontId="1" fillId="0" borderId="0" xfId="63" applyBorder="1" applyAlignment="1">
      <alignment horizontal="left" vertical="center" wrapText="1"/>
      <protection/>
    </xf>
    <xf numFmtId="0" fontId="7" fillId="0" borderId="0" xfId="63" applyFont="1" applyBorder="1" applyAlignment="1">
      <alignment horizontal="center" vertical="center" wrapText="1"/>
      <protection/>
    </xf>
    <xf numFmtId="0" fontId="7" fillId="33" borderId="0" xfId="63" applyFont="1" applyFill="1" applyBorder="1" applyAlignment="1">
      <alignment horizontal="center" vertical="center" wrapText="1"/>
      <protection/>
    </xf>
    <xf numFmtId="0" fontId="53" fillId="0" borderId="11" xfId="63" applyFont="1" applyBorder="1" applyAlignment="1">
      <alignment horizontal="center" vertical="center" wrapText="1"/>
      <protection/>
    </xf>
    <xf numFmtId="0" fontId="29" fillId="0" borderId="11" xfId="0" applyFont="1" applyBorder="1" applyAlignment="1">
      <alignment horizontal="center" vertical="center" wrapText="1"/>
    </xf>
    <xf numFmtId="179" fontId="53" fillId="0" borderId="11" xfId="63" applyNumberFormat="1" applyFont="1" applyBorder="1" applyAlignment="1">
      <alignment horizontal="center" vertical="center" wrapText="1"/>
      <protection/>
    </xf>
    <xf numFmtId="0" fontId="29" fillId="0" borderId="11" xfId="0" applyFont="1" applyFill="1" applyBorder="1" applyAlignment="1">
      <alignment horizontal="center" vertical="center" wrapText="1"/>
    </xf>
    <xf numFmtId="0" fontId="56" fillId="0" borderId="11" xfId="63" applyFont="1" applyBorder="1" applyAlignment="1">
      <alignment horizontal="center" vertical="center" wrapText="1"/>
      <protection/>
    </xf>
    <xf numFmtId="0" fontId="56" fillId="0" borderId="11" xfId="63" applyFont="1" applyBorder="1" applyAlignment="1">
      <alignment vertical="center" wrapText="1"/>
      <protection/>
    </xf>
    <xf numFmtId="44" fontId="15" fillId="35" borderId="11" xfId="82" applyFont="1" applyFill="1" applyBorder="1" applyAlignment="1">
      <alignment horizontal="center" vertical="center" wrapText="1"/>
    </xf>
    <xf numFmtId="0" fontId="86" fillId="0" borderId="11" xfId="0" applyFont="1" applyBorder="1" applyAlignment="1">
      <alignment horizontal="left" vertical="center" wrapText="1"/>
    </xf>
    <xf numFmtId="49" fontId="15" fillId="0" borderId="11" xfId="66" applyNumberFormat="1" applyFont="1" applyFill="1" applyBorder="1" applyAlignment="1">
      <alignment horizontal="left" vertical="center" wrapText="1"/>
      <protection/>
    </xf>
    <xf numFmtId="0" fontId="13" fillId="0" borderId="23" xfId="59" applyFont="1" applyBorder="1" applyAlignment="1" quotePrefix="1">
      <alignment horizontal="center" vertical="center" wrapText="1"/>
      <protection/>
    </xf>
    <xf numFmtId="0" fontId="16" fillId="0" borderId="24" xfId="41" applyFont="1" applyBorder="1" applyAlignment="1">
      <alignment horizontal="center" vertical="center"/>
    </xf>
    <xf numFmtId="0" fontId="1" fillId="0" borderId="24" xfId="0" applyFont="1" applyFill="1" applyBorder="1" applyAlignment="1">
      <alignment horizontal="left" vertical="center" wrapText="1"/>
    </xf>
    <xf numFmtId="0" fontId="15" fillId="0" borderId="25" xfId="0" applyFont="1" applyBorder="1" applyAlignment="1">
      <alignment horizontal="left" vertical="center" wrapText="1"/>
    </xf>
    <xf numFmtId="0" fontId="13" fillId="0" borderId="16" xfId="56" applyFont="1" applyBorder="1" applyAlignment="1" quotePrefix="1">
      <alignment horizontal="center" vertical="center" wrapText="1"/>
      <protection/>
    </xf>
    <xf numFmtId="0" fontId="13" fillId="0" borderId="24" xfId="64" applyFont="1" applyFill="1" applyBorder="1" applyAlignment="1" quotePrefix="1">
      <alignment horizontal="center" vertical="center" wrapText="1"/>
      <protection/>
    </xf>
    <xf numFmtId="0" fontId="13" fillId="0" borderId="26" xfId="62" applyFont="1" applyBorder="1" applyAlignment="1" quotePrefix="1">
      <alignment horizontal="center" vertical="center" wrapText="1"/>
      <protection/>
    </xf>
    <xf numFmtId="0" fontId="13" fillId="0" borderId="24" xfId="58" applyFont="1" applyBorder="1" applyAlignment="1" quotePrefix="1">
      <alignment horizontal="center" vertical="center" wrapText="1"/>
      <protection/>
    </xf>
    <xf numFmtId="0" fontId="87" fillId="0" borderId="27" xfId="41" applyNumberFormat="1" applyFont="1" applyBorder="1" applyAlignment="1">
      <alignment horizontal="left" vertical="center" wrapText="1"/>
    </xf>
    <xf numFmtId="1" fontId="87" fillId="36" borderId="27" xfId="41" applyNumberFormat="1" applyFont="1" applyFill="1" applyBorder="1" applyAlignment="1">
      <alignment horizontal="center" vertical="center" wrapText="1"/>
    </xf>
    <xf numFmtId="0" fontId="84" fillId="0" borderId="17" xfId="62" applyFont="1" applyBorder="1" applyAlignment="1">
      <alignment horizontal="center" vertical="center"/>
      <protection/>
    </xf>
    <xf numFmtId="44" fontId="15" fillId="35" borderId="17" xfId="80" applyFont="1" applyFill="1" applyBorder="1" applyAlignment="1">
      <alignment horizontal="center" vertical="center" wrapText="1"/>
    </xf>
    <xf numFmtId="44" fontId="1" fillId="4" borderId="17" xfId="80" applyNumberFormat="1" applyFont="1" applyFill="1" applyBorder="1" applyAlignment="1">
      <alignment horizontal="center" vertical="center"/>
    </xf>
    <xf numFmtId="44" fontId="1" fillId="4" borderId="17" xfId="80" applyNumberFormat="1" applyFont="1" applyFill="1" applyBorder="1" applyAlignment="1">
      <alignment horizontal="right" vertical="center"/>
    </xf>
    <xf numFmtId="0" fontId="13" fillId="34" borderId="17" xfId="58" applyFont="1" applyFill="1" applyBorder="1" applyAlignment="1" quotePrefix="1">
      <alignment horizontal="center" vertical="center" wrapText="1"/>
      <protection/>
    </xf>
    <xf numFmtId="0" fontId="13" fillId="0" borderId="11" xfId="58" applyFont="1" applyBorder="1" applyAlignment="1">
      <alignment horizontal="left" vertical="top" wrapText="1"/>
      <protection/>
    </xf>
    <xf numFmtId="0" fontId="13" fillId="0" borderId="11" xfId="56" applyFont="1" applyBorder="1" applyAlignment="1" quotePrefix="1">
      <alignment horizontal="center" vertical="center" wrapText="1"/>
      <protection/>
    </xf>
    <xf numFmtId="0" fontId="1" fillId="34" borderId="17" xfId="62" applyFont="1" applyFill="1" applyBorder="1" applyAlignment="1">
      <alignment horizontal="center" vertical="center"/>
      <protection/>
    </xf>
    <xf numFmtId="0" fontId="13" fillId="34" borderId="11" xfId="64" applyFont="1" applyFill="1" applyBorder="1" applyAlignment="1" quotePrefix="1">
      <alignment horizontal="center" vertical="center" wrapText="1"/>
      <protection/>
    </xf>
    <xf numFmtId="0" fontId="88" fillId="0" borderId="19" xfId="66" applyNumberFormat="1" applyFont="1" applyFill="1" applyBorder="1" applyAlignment="1">
      <alignment horizontal="left" vertical="center" wrapText="1"/>
      <protection/>
    </xf>
    <xf numFmtId="2" fontId="87" fillId="36" borderId="11" xfId="41" applyNumberFormat="1" applyFont="1" applyFill="1" applyBorder="1" applyAlignment="1">
      <alignment horizontal="left" vertical="center" wrapText="1"/>
    </xf>
    <xf numFmtId="0" fontId="88" fillId="0" borderId="19" xfId="0" applyFont="1" applyBorder="1" applyAlignment="1">
      <alignment horizontal="left" vertical="center" wrapText="1"/>
    </xf>
    <xf numFmtId="0" fontId="88" fillId="0" borderId="20" xfId="66" applyNumberFormat="1" applyFont="1" applyFill="1" applyBorder="1" applyAlignment="1">
      <alignment horizontal="center" vertical="center" wrapText="1"/>
      <protection/>
    </xf>
    <xf numFmtId="2" fontId="16" fillId="0" borderId="11" xfId="0" applyNumberFormat="1" applyFont="1" applyBorder="1" applyAlignment="1">
      <alignment horizontal="left" vertical="center" wrapText="1"/>
    </xf>
    <xf numFmtId="0" fontId="15" fillId="0" borderId="20" xfId="0" applyFont="1" applyBorder="1" applyAlignment="1">
      <alignment horizontal="center" vertical="center" wrapText="1"/>
    </xf>
    <xf numFmtId="0" fontId="1" fillId="0" borderId="20" xfId="0" applyFont="1" applyBorder="1" applyAlignment="1">
      <alignment horizontal="center" vertical="center"/>
    </xf>
    <xf numFmtId="0" fontId="1" fillId="38" borderId="20" xfId="0" applyFont="1" applyFill="1" applyBorder="1" applyAlignment="1">
      <alignment horizontal="center" vertical="center"/>
    </xf>
    <xf numFmtId="44" fontId="15" fillId="39" borderId="20" xfId="0" applyNumberFormat="1" applyFont="1" applyFill="1" applyBorder="1" applyAlignment="1">
      <alignment horizontal="center" vertical="center" wrapText="1"/>
    </xf>
    <xf numFmtId="0" fontId="13" fillId="38" borderId="20" xfId="0" applyFont="1" applyFill="1" applyBorder="1" applyAlignment="1">
      <alignment horizontal="center" vertical="center" wrapText="1"/>
    </xf>
    <xf numFmtId="1" fontId="1" fillId="35" borderId="11" xfId="62" applyNumberFormat="1" applyFont="1" applyFill="1" applyBorder="1" applyAlignment="1">
      <alignment horizontal="center" vertical="center"/>
      <protection/>
    </xf>
    <xf numFmtId="1" fontId="1" fillId="35" borderId="17" xfId="62" applyNumberFormat="1" applyFont="1" applyFill="1" applyBorder="1" applyAlignment="1">
      <alignment horizontal="center" vertical="center"/>
      <protection/>
    </xf>
    <xf numFmtId="8" fontId="15" fillId="35" borderId="11" xfId="82" applyNumberFormat="1" applyFont="1" applyFill="1" applyBorder="1" applyAlignment="1">
      <alignment horizontal="center" vertical="center" wrapText="1"/>
    </xf>
    <xf numFmtId="9" fontId="1" fillId="35" borderId="11" xfId="70" applyFont="1" applyFill="1" applyBorder="1" applyAlignment="1">
      <alignment horizontal="center" vertical="center"/>
    </xf>
    <xf numFmtId="44" fontId="13" fillId="35" borderId="11" xfId="80" applyFont="1" applyFill="1" applyBorder="1" applyAlignment="1" quotePrefix="1">
      <alignment horizontal="center" vertical="center" wrapText="1"/>
    </xf>
    <xf numFmtId="44" fontId="13" fillId="34" borderId="11" xfId="80" applyFont="1" applyFill="1" applyBorder="1" applyAlignment="1" quotePrefix="1">
      <alignment horizontal="center" vertical="center" wrapText="1"/>
    </xf>
    <xf numFmtId="9" fontId="13" fillId="35" borderId="11" xfId="70" applyFont="1" applyFill="1" applyBorder="1" applyAlignment="1" quotePrefix="1">
      <alignment horizontal="center" vertical="center" wrapText="1"/>
    </xf>
    <xf numFmtId="0" fontId="53" fillId="0" borderId="0" xfId="62" applyFont="1" applyAlignment="1">
      <alignment vertical="center"/>
      <protection/>
    </xf>
    <xf numFmtId="0" fontId="56" fillId="0" borderId="11" xfId="62" applyFont="1" applyBorder="1" applyAlignment="1">
      <alignment horizontal="center" vertical="center" wrapText="1"/>
      <protection/>
    </xf>
    <xf numFmtId="0" fontId="56" fillId="0" borderId="11" xfId="62" applyFont="1" applyFill="1" applyBorder="1" applyAlignment="1">
      <alignment horizontal="center" vertical="center" wrapText="1"/>
      <protection/>
    </xf>
    <xf numFmtId="2" fontId="59" fillId="0" borderId="11" xfId="0" applyNumberFormat="1" applyFont="1" applyFill="1" applyBorder="1" applyAlignment="1">
      <alignment horizontal="center" vertical="center" wrapText="1"/>
    </xf>
    <xf numFmtId="0" fontId="53" fillId="0" borderId="0" xfId="62" applyFont="1" applyBorder="1" applyAlignment="1">
      <alignment vertical="center"/>
      <protection/>
    </xf>
    <xf numFmtId="0" fontId="60" fillId="0" borderId="15" xfId="58" applyFont="1" applyBorder="1" applyAlignment="1" quotePrefix="1">
      <alignment horizontal="center" vertical="center" wrapText="1"/>
      <protection/>
    </xf>
    <xf numFmtId="0" fontId="60" fillId="0" borderId="16" xfId="56" applyFont="1" applyBorder="1" applyAlignment="1" quotePrefix="1">
      <alignment horizontal="center" vertical="center" wrapText="1"/>
      <protection/>
    </xf>
    <xf numFmtId="0" fontId="60" fillId="0" borderId="24" xfId="64" applyFont="1" applyFill="1" applyBorder="1" applyAlignment="1" quotePrefix="1">
      <alignment horizontal="center" vertical="center" wrapText="1"/>
      <protection/>
    </xf>
    <xf numFmtId="0" fontId="60" fillId="0" borderId="26" xfId="62" applyFont="1" applyBorder="1" applyAlignment="1" quotePrefix="1">
      <alignment horizontal="center" vertical="center" wrapText="1"/>
      <protection/>
    </xf>
    <xf numFmtId="0" fontId="60" fillId="0" borderId="15" xfId="62" applyFont="1" applyBorder="1" applyAlignment="1" quotePrefix="1">
      <alignment horizontal="center" vertical="center" wrapText="1"/>
      <protection/>
    </xf>
    <xf numFmtId="0" fontId="60" fillId="0" borderId="16" xfId="62" applyFont="1" applyBorder="1" applyAlignment="1" quotePrefix="1">
      <alignment horizontal="center" vertical="center" wrapText="1"/>
      <protection/>
    </xf>
    <xf numFmtId="0" fontId="60" fillId="0" borderId="24" xfId="58" applyFont="1" applyBorder="1" applyAlignment="1" quotePrefix="1">
      <alignment horizontal="center" vertical="center" wrapText="1"/>
      <protection/>
    </xf>
    <xf numFmtId="0" fontId="61" fillId="0" borderId="0" xfId="0" applyFont="1" applyAlignment="1">
      <alignment/>
    </xf>
    <xf numFmtId="0" fontId="61" fillId="0" borderId="11" xfId="58" applyFont="1" applyBorder="1" applyAlignment="1" quotePrefix="1">
      <alignment horizontal="center" vertical="center" wrapText="1"/>
      <protection/>
    </xf>
    <xf numFmtId="0" fontId="61" fillId="0" borderId="11" xfId="56" applyFont="1" applyBorder="1" applyAlignment="1" quotePrefix="1">
      <alignment horizontal="center" vertical="center" wrapText="1"/>
      <protection/>
    </xf>
    <xf numFmtId="0" fontId="53" fillId="4" borderId="11" xfId="62" applyFont="1" applyFill="1" applyBorder="1" applyAlignment="1">
      <alignment horizontal="center" vertical="center"/>
      <protection/>
    </xf>
    <xf numFmtId="44" fontId="28" fillId="35" borderId="11" xfId="80" applyFont="1" applyFill="1" applyBorder="1" applyAlignment="1">
      <alignment horizontal="center" vertical="center" wrapText="1"/>
    </xf>
    <xf numFmtId="44" fontId="53" fillId="4" borderId="11" xfId="80" applyNumberFormat="1" applyFont="1" applyFill="1" applyBorder="1" applyAlignment="1">
      <alignment horizontal="center" vertical="center"/>
    </xf>
    <xf numFmtId="44" fontId="53" fillId="4" borderId="11" xfId="80" applyNumberFormat="1" applyFont="1" applyFill="1" applyBorder="1" applyAlignment="1">
      <alignment horizontal="right" vertical="center"/>
    </xf>
    <xf numFmtId="9" fontId="53" fillId="35" borderId="11" xfId="70" applyFont="1" applyFill="1" applyBorder="1" applyAlignment="1">
      <alignment horizontal="center" vertical="center"/>
    </xf>
    <xf numFmtId="0" fontId="61" fillId="34" borderId="11" xfId="58" applyFont="1" applyFill="1" applyBorder="1" applyAlignment="1" quotePrefix="1">
      <alignment horizontal="center" vertical="center" wrapText="1"/>
      <protection/>
    </xf>
    <xf numFmtId="0" fontId="28" fillId="0" borderId="11" xfId="66" applyNumberFormat="1" applyFont="1" applyFill="1" applyBorder="1" applyAlignment="1">
      <alignment horizontal="center" vertical="center" wrapText="1"/>
      <protection/>
    </xf>
    <xf numFmtId="0" fontId="53" fillId="0" borderId="11" xfId="62" applyFont="1" applyBorder="1" applyAlignment="1">
      <alignment horizontal="center" vertical="center"/>
      <protection/>
    </xf>
    <xf numFmtId="0" fontId="53" fillId="0" borderId="0" xfId="61" applyFont="1" applyBorder="1" applyAlignment="1">
      <alignment horizontal="left" vertical="center" wrapText="1"/>
      <protection/>
    </xf>
    <xf numFmtId="0" fontId="53" fillId="0" borderId="0" xfId="0" applyNumberFormat="1" applyFont="1" applyBorder="1" applyAlignment="1">
      <alignment horizontal="center" vertical="center"/>
    </xf>
    <xf numFmtId="0" fontId="53" fillId="0" borderId="0" xfId="0" applyFont="1" applyBorder="1" applyAlignment="1">
      <alignment horizontal="center" vertical="center"/>
    </xf>
    <xf numFmtId="0" fontId="62" fillId="32" borderId="0" xfId="60" applyFont="1" applyFill="1" applyBorder="1" applyAlignment="1">
      <alignment vertical="center"/>
      <protection/>
    </xf>
    <xf numFmtId="44" fontId="56" fillId="32" borderId="17" xfId="60" applyNumberFormat="1" applyFont="1" applyFill="1" applyBorder="1" applyAlignment="1">
      <alignment vertical="center"/>
      <protection/>
    </xf>
    <xf numFmtId="0" fontId="53" fillId="0" borderId="0" xfId="0" applyFont="1" applyBorder="1" applyAlignment="1">
      <alignment/>
    </xf>
    <xf numFmtId="0" fontId="53" fillId="0" borderId="0" xfId="62" applyFont="1" applyAlignment="1">
      <alignment horizontal="center" vertical="center"/>
      <protection/>
    </xf>
    <xf numFmtId="0" fontId="59" fillId="0" borderId="0" xfId="62" applyFont="1" applyBorder="1" applyAlignment="1">
      <alignment horizontal="center" vertical="center" wrapText="1"/>
      <protection/>
    </xf>
    <xf numFmtId="0" fontId="53" fillId="0" borderId="0" xfId="62" applyFont="1" applyBorder="1" applyAlignment="1">
      <alignment horizontal="center" vertical="center"/>
      <protection/>
    </xf>
    <xf numFmtId="0" fontId="56" fillId="0" borderId="0" xfId="62" applyFont="1" applyBorder="1" applyAlignment="1">
      <alignment horizontal="left" vertical="center"/>
      <protection/>
    </xf>
    <xf numFmtId="0" fontId="53" fillId="0" borderId="0" xfId="62" applyFont="1" applyBorder="1" applyAlignment="1">
      <alignment horizontal="left" vertical="center"/>
      <protection/>
    </xf>
    <xf numFmtId="0" fontId="62" fillId="0" borderId="0" xfId="62" applyFont="1" applyAlignment="1">
      <alignment horizontal="center" vertical="center"/>
      <protection/>
    </xf>
    <xf numFmtId="0" fontId="53" fillId="0" borderId="0" xfId="62" applyFont="1" applyFill="1" applyBorder="1" applyAlignment="1">
      <alignment horizontal="left" vertical="center"/>
      <protection/>
    </xf>
    <xf numFmtId="0" fontId="53" fillId="0" borderId="0" xfId="61" applyFont="1" applyAlignment="1">
      <alignment wrapText="1"/>
      <protection/>
    </xf>
    <xf numFmtId="0" fontId="53" fillId="0" borderId="0" xfId="0" applyFont="1" applyAlignment="1">
      <alignment/>
    </xf>
    <xf numFmtId="0" fontId="56" fillId="0" borderId="0" xfId="0" applyFont="1" applyAlignment="1">
      <alignment/>
    </xf>
    <xf numFmtId="0" fontId="53" fillId="0" borderId="11" xfId="58" applyFont="1" applyBorder="1" applyAlignment="1" quotePrefix="1">
      <alignment horizontal="center" vertical="center" wrapText="1"/>
      <protection/>
    </xf>
    <xf numFmtId="0" fontId="53" fillId="0" borderId="11" xfId="66" applyNumberFormat="1" applyFont="1" applyFill="1" applyBorder="1" applyAlignment="1">
      <alignment horizontal="center" vertical="center" wrapText="1"/>
      <protection/>
    </xf>
    <xf numFmtId="9" fontId="1" fillId="35" borderId="11" xfId="70" applyFont="1" applyFill="1" applyBorder="1" applyAlignment="1">
      <alignment horizontal="center" vertical="center"/>
    </xf>
    <xf numFmtId="44" fontId="1" fillId="4" borderId="24" xfId="80" applyNumberFormat="1" applyFont="1" applyFill="1" applyBorder="1" applyAlignment="1">
      <alignment horizontal="center" vertical="center"/>
    </xf>
    <xf numFmtId="0" fontId="21" fillId="32" borderId="0" xfId="72" applyNumberFormat="1" applyFont="1" applyFill="1" applyBorder="1" applyAlignment="1">
      <alignment vertical="center"/>
    </xf>
    <xf numFmtId="9" fontId="15" fillId="35" borderId="11" xfId="70" applyFont="1" applyFill="1" applyBorder="1" applyAlignment="1">
      <alignment horizontal="center" vertical="center" wrapText="1"/>
    </xf>
    <xf numFmtId="0" fontId="21" fillId="32" borderId="15" xfId="72" applyNumberFormat="1" applyFont="1" applyFill="1" applyBorder="1" applyAlignment="1">
      <alignment horizontal="left" vertical="center" wrapText="1"/>
    </xf>
    <xf numFmtId="49" fontId="21" fillId="33" borderId="15" xfId="72" applyNumberFormat="1" applyFont="1" applyFill="1" applyBorder="1" applyAlignment="1">
      <alignment horizontal="justify" vertical="center" wrapText="1"/>
    </xf>
    <xf numFmtId="3" fontId="21" fillId="33" borderId="15" xfId="72" applyNumberFormat="1" applyFont="1" applyFill="1" applyBorder="1" applyAlignment="1">
      <alignment horizontal="center" vertical="center" wrapText="1"/>
    </xf>
    <xf numFmtId="49" fontId="21" fillId="33" borderId="15" xfId="72" applyNumberFormat="1" applyFont="1" applyFill="1" applyBorder="1" applyAlignment="1">
      <alignment horizontal="center" vertical="center"/>
    </xf>
    <xf numFmtId="44" fontId="15" fillId="35" borderId="24" xfId="80" applyFont="1" applyFill="1" applyBorder="1" applyAlignment="1">
      <alignment horizontal="center" vertical="center" wrapText="1"/>
    </xf>
    <xf numFmtId="9" fontId="15" fillId="35" borderId="24" xfId="70" applyFont="1" applyFill="1" applyBorder="1" applyAlignment="1">
      <alignment horizontal="center" vertical="center" wrapText="1"/>
    </xf>
    <xf numFmtId="0" fontId="21" fillId="32" borderId="0" xfId="72" applyNumberFormat="1" applyFont="1" applyFill="1" applyBorder="1" applyAlignment="1">
      <alignment horizontal="left" vertical="center" wrapText="1"/>
    </xf>
    <xf numFmtId="0" fontId="21" fillId="32" borderId="0" xfId="72" applyNumberFormat="1" applyFont="1" applyFill="1" applyBorder="1" applyAlignment="1">
      <alignment horizontal="center" vertical="center"/>
    </xf>
    <xf numFmtId="0" fontId="23" fillId="32" borderId="0" xfId="72" applyNumberFormat="1" applyFont="1" applyFill="1" applyBorder="1" applyAlignment="1">
      <alignment vertical="center"/>
    </xf>
    <xf numFmtId="0" fontId="20" fillId="0" borderId="0" xfId="72" applyNumberFormat="1" applyFont="1" applyBorder="1" applyAlignment="1">
      <alignment/>
    </xf>
    <xf numFmtId="0" fontId="21" fillId="32" borderId="11" xfId="72" applyNumberFormat="1" applyFont="1" applyFill="1" applyBorder="1" applyAlignment="1">
      <alignment horizontal="left" vertical="center" wrapText="1"/>
    </xf>
    <xf numFmtId="49" fontId="21" fillId="33" borderId="11" xfId="72" applyNumberFormat="1" applyFont="1" applyFill="1" applyBorder="1" applyAlignment="1">
      <alignment horizontal="justify" vertical="center" wrapText="1"/>
    </xf>
    <xf numFmtId="3" fontId="21" fillId="33" borderId="11" xfId="72" applyNumberFormat="1" applyFont="1" applyFill="1" applyBorder="1" applyAlignment="1">
      <alignment horizontal="center" vertical="center" wrapText="1"/>
    </xf>
    <xf numFmtId="49" fontId="21" fillId="33" borderId="11" xfId="72" applyNumberFormat="1" applyFont="1" applyFill="1" applyBorder="1" applyAlignment="1">
      <alignment horizontal="center" vertical="center"/>
    </xf>
    <xf numFmtId="190" fontId="24" fillId="32" borderId="28" xfId="72" applyNumberFormat="1" applyFont="1" applyFill="1" applyBorder="1" applyAlignment="1">
      <alignment vertical="center"/>
    </xf>
    <xf numFmtId="0" fontId="75" fillId="0" borderId="0" xfId="71">
      <alignment/>
      <protection/>
    </xf>
    <xf numFmtId="2" fontId="6" fillId="0" borderId="11" xfId="71" applyNumberFormat="1" applyFont="1" applyFill="1" applyBorder="1" applyAlignment="1">
      <alignment horizontal="center" vertical="center" wrapText="1"/>
      <protection/>
    </xf>
    <xf numFmtId="0" fontId="15" fillId="0" borderId="19" xfId="71" applyFont="1" applyBorder="1" applyAlignment="1">
      <alignment horizontal="left" vertical="center" wrapText="1"/>
      <protection/>
    </xf>
    <xf numFmtId="0" fontId="61" fillId="0" borderId="11" xfId="53" applyFont="1" applyBorder="1" applyAlignment="1">
      <alignment horizontal="center" vertical="center" wrapText="1"/>
      <protection/>
    </xf>
    <xf numFmtId="44" fontId="15" fillId="35" borderId="11" xfId="79" applyFont="1" applyFill="1" applyBorder="1" applyAlignment="1">
      <alignment horizontal="center" vertical="center" wrapText="1"/>
    </xf>
    <xf numFmtId="44" fontId="1" fillId="4" borderId="11" xfId="79" applyNumberFormat="1" applyFont="1" applyFill="1" applyBorder="1" applyAlignment="1">
      <alignment horizontal="center" vertical="center"/>
    </xf>
    <xf numFmtId="44" fontId="1" fillId="4" borderId="11" xfId="79" applyNumberFormat="1" applyFont="1" applyFill="1" applyBorder="1" applyAlignment="1">
      <alignment horizontal="right" vertical="center"/>
    </xf>
    <xf numFmtId="1" fontId="1" fillId="35" borderId="11" xfId="63" applyNumberFormat="1" applyFont="1" applyFill="1" applyBorder="1" applyAlignment="1">
      <alignment horizontal="center" vertical="center"/>
      <protection/>
    </xf>
    <xf numFmtId="1" fontId="1" fillId="4" borderId="11" xfId="79" applyNumberFormat="1" applyFont="1" applyFill="1" applyBorder="1" applyAlignment="1">
      <alignment horizontal="center" vertical="center"/>
    </xf>
    <xf numFmtId="0" fontId="15" fillId="0" borderId="11" xfId="71" applyFont="1" applyBorder="1" applyAlignment="1">
      <alignment horizontal="left" vertical="center" wrapText="1"/>
      <protection/>
    </xf>
    <xf numFmtId="1" fontId="1" fillId="4" borderId="11" xfId="82" applyNumberFormat="1" applyFont="1" applyFill="1" applyBorder="1" applyAlignment="1">
      <alignment horizontal="center" vertical="center"/>
    </xf>
    <xf numFmtId="0" fontId="1" fillId="0" borderId="24" xfId="62" applyFont="1" applyBorder="1" applyAlignment="1">
      <alignment horizontal="center" vertical="center"/>
      <protection/>
    </xf>
    <xf numFmtId="0" fontId="1" fillId="4" borderId="24" xfId="62" applyFont="1" applyFill="1" applyBorder="1" applyAlignment="1">
      <alignment horizontal="center" vertical="center"/>
      <protection/>
    </xf>
    <xf numFmtId="44" fontId="1" fillId="4" borderId="24" xfId="80" applyNumberFormat="1" applyFont="1" applyFill="1" applyBorder="1" applyAlignment="1">
      <alignment horizontal="right" vertical="center"/>
    </xf>
    <xf numFmtId="1" fontId="1" fillId="35" borderId="24" xfId="62" applyNumberFormat="1" applyFont="1" applyFill="1" applyBorder="1" applyAlignment="1">
      <alignment horizontal="center" vertical="center"/>
      <protection/>
    </xf>
    <xf numFmtId="0" fontId="13" fillId="34" borderId="24" xfId="58" applyFont="1" applyFill="1" applyBorder="1" applyAlignment="1" quotePrefix="1">
      <alignment horizontal="center" vertical="center" wrapText="1"/>
      <protection/>
    </xf>
    <xf numFmtId="0" fontId="84" fillId="0" borderId="11" xfId="0" applyFont="1" applyBorder="1" applyAlignment="1">
      <alignment vertical="center" wrapText="1"/>
    </xf>
    <xf numFmtId="0" fontId="75" fillId="0" borderId="11" xfId="0" applyFont="1" applyFill="1" applyBorder="1" applyAlignment="1">
      <alignment horizontal="left" vertical="center" wrapText="1"/>
    </xf>
    <xf numFmtId="0" fontId="85" fillId="33" borderId="11" xfId="0" applyFont="1" applyFill="1" applyBorder="1" applyAlignment="1">
      <alignment horizontal="left" vertical="center" wrapText="1"/>
    </xf>
    <xf numFmtId="0" fontId="12" fillId="0" borderId="11" xfId="58" applyFont="1" applyBorder="1" applyAlignment="1">
      <alignment horizontal="left" vertical="center" wrapText="1"/>
      <protection/>
    </xf>
    <xf numFmtId="2" fontId="33" fillId="0" borderId="11" xfId="41" applyNumberFormat="1" applyFont="1" applyBorder="1" applyAlignment="1">
      <alignment horizontal="left" vertical="center" wrapText="1"/>
    </xf>
    <xf numFmtId="49" fontId="21" fillId="33" borderId="15" xfId="72" applyNumberFormat="1" applyFont="1" applyFill="1" applyBorder="1" applyAlignment="1">
      <alignment horizontal="left" vertical="center" wrapText="1"/>
    </xf>
    <xf numFmtId="9" fontId="1" fillId="35" borderId="24" xfId="70" applyFont="1" applyFill="1" applyBorder="1" applyAlignment="1">
      <alignment horizontal="center" vertical="center"/>
    </xf>
    <xf numFmtId="190" fontId="24" fillId="32" borderId="23" xfId="72" applyNumberFormat="1" applyFont="1" applyFill="1" applyBorder="1" applyAlignment="1">
      <alignment vertical="center"/>
    </xf>
    <xf numFmtId="0" fontId="23" fillId="32" borderId="29" xfId="72" applyNumberFormat="1" applyFont="1" applyFill="1" applyBorder="1" applyAlignment="1">
      <alignment vertical="center"/>
    </xf>
    <xf numFmtId="190" fontId="24" fillId="32" borderId="17" xfId="72" applyNumberFormat="1" applyFont="1" applyFill="1" applyBorder="1" applyAlignment="1">
      <alignment vertical="center"/>
    </xf>
    <xf numFmtId="49" fontId="21" fillId="33" borderId="11" xfId="72" applyNumberFormat="1" applyFont="1" applyFill="1" applyBorder="1" applyAlignment="1">
      <alignment horizontal="left" vertical="center" wrapText="1"/>
    </xf>
    <xf numFmtId="190" fontId="24" fillId="32" borderId="30" xfId="72" applyNumberFormat="1" applyFont="1" applyFill="1" applyBorder="1" applyAlignment="1">
      <alignment vertical="center"/>
    </xf>
    <xf numFmtId="180" fontId="1" fillId="4" borderId="11" xfId="79" applyNumberFormat="1" applyFont="1" applyFill="1" applyBorder="1" applyAlignment="1">
      <alignment horizontal="right" vertical="center"/>
    </xf>
    <xf numFmtId="180" fontId="1" fillId="4" borderId="11" xfId="79" applyNumberFormat="1" applyFont="1" applyFill="1" applyBorder="1" applyAlignment="1">
      <alignment horizontal="center" vertical="center"/>
    </xf>
    <xf numFmtId="0" fontId="13" fillId="0" borderId="15" xfId="59" applyFont="1" applyBorder="1" applyAlignment="1" quotePrefix="1">
      <alignment horizontal="center" vertical="center" wrapText="1"/>
      <protection/>
    </xf>
    <xf numFmtId="0" fontId="13" fillId="0" borderId="16" xfId="57" applyFont="1" applyBorder="1" applyAlignment="1" quotePrefix="1">
      <alignment horizontal="center" vertical="center" wrapText="1"/>
      <protection/>
    </xf>
    <xf numFmtId="0" fontId="13" fillId="0" borderId="24" xfId="65" applyFont="1" applyFill="1" applyBorder="1" applyAlignment="1" quotePrefix="1">
      <alignment horizontal="center" vertical="center" wrapText="1"/>
      <protection/>
    </xf>
    <xf numFmtId="0" fontId="13" fillId="0" borderId="26" xfId="63" applyFont="1" applyBorder="1" applyAlignment="1" quotePrefix="1">
      <alignment horizontal="center" vertical="center" wrapText="1"/>
      <protection/>
    </xf>
    <xf numFmtId="0" fontId="13" fillId="0" borderId="24" xfId="59" applyFont="1" applyBorder="1" applyAlignment="1" quotePrefix="1">
      <alignment horizontal="center" vertical="center" wrapText="1"/>
      <protection/>
    </xf>
    <xf numFmtId="44" fontId="1" fillId="4" borderId="11" xfId="80" applyNumberFormat="1" applyFont="1" applyFill="1" applyBorder="1" applyAlignment="1">
      <alignment horizontal="center" vertical="center"/>
    </xf>
    <xf numFmtId="180" fontId="1" fillId="4" borderId="11" xfId="80" applyNumberFormat="1" applyFont="1" applyFill="1" applyBorder="1" applyAlignment="1">
      <alignment horizontal="right" vertical="center"/>
    </xf>
    <xf numFmtId="2" fontId="12" fillId="0" borderId="11" xfId="41" applyNumberFormat="1" applyFont="1" applyBorder="1" applyAlignment="1">
      <alignment horizontal="left" vertical="center" wrapText="1"/>
    </xf>
    <xf numFmtId="2" fontId="18" fillId="0" borderId="10" xfId="41" applyNumberFormat="1" applyFont="1" applyFill="1" applyBorder="1" applyAlignment="1">
      <alignment horizontal="left" vertical="center" wrapText="1"/>
    </xf>
    <xf numFmtId="0" fontId="1" fillId="0" borderId="11" xfId="63" applyFont="1" applyBorder="1" applyAlignment="1">
      <alignment horizontal="center" vertical="center" wrapText="1"/>
      <protection/>
    </xf>
    <xf numFmtId="2" fontId="18" fillId="0" borderId="11" xfId="41" applyNumberFormat="1" applyFont="1" applyFill="1" applyBorder="1" applyAlignment="1">
      <alignment horizontal="left" vertical="center" wrapText="1"/>
    </xf>
    <xf numFmtId="1" fontId="15" fillId="0" borderId="31" xfId="66" applyNumberFormat="1" applyFont="1" applyFill="1" applyBorder="1" applyAlignment="1">
      <alignment horizontal="center" vertical="center" wrapText="1"/>
      <protection/>
    </xf>
    <xf numFmtId="0" fontId="1" fillId="0" borderId="31" xfId="63" applyFont="1" applyBorder="1" applyAlignment="1">
      <alignment horizontal="center" vertical="center"/>
      <protection/>
    </xf>
    <xf numFmtId="0" fontId="61" fillId="0" borderId="31" xfId="53" applyFont="1" applyBorder="1" applyAlignment="1">
      <alignment horizontal="center" vertical="center" wrapText="1"/>
      <protection/>
    </xf>
    <xf numFmtId="44" fontId="15" fillId="35" borderId="31" xfId="79" applyFont="1" applyFill="1" applyBorder="1" applyAlignment="1">
      <alignment horizontal="center" vertical="center" wrapText="1"/>
    </xf>
    <xf numFmtId="180" fontId="1" fillId="4" borderId="31" xfId="79" applyNumberFormat="1" applyFont="1" applyFill="1" applyBorder="1" applyAlignment="1">
      <alignment horizontal="center" vertical="center"/>
    </xf>
    <xf numFmtId="44" fontId="1" fillId="4" borderId="31" xfId="79" applyNumberFormat="1" applyFont="1" applyFill="1" applyBorder="1" applyAlignment="1">
      <alignment horizontal="right" vertical="center"/>
    </xf>
    <xf numFmtId="1" fontId="1" fillId="35" borderId="31" xfId="63" applyNumberFormat="1" applyFont="1" applyFill="1" applyBorder="1" applyAlignment="1">
      <alignment horizontal="center" vertical="center"/>
      <protection/>
    </xf>
    <xf numFmtId="0" fontId="13" fillId="34" borderId="31" xfId="59" applyFont="1" applyFill="1" applyBorder="1" applyAlignment="1" quotePrefix="1">
      <alignment horizontal="center" vertical="center" wrapText="1"/>
      <protection/>
    </xf>
    <xf numFmtId="1" fontId="1" fillId="4" borderId="31" xfId="79" applyNumberFormat="1" applyFont="1" applyFill="1" applyBorder="1" applyAlignment="1">
      <alignment horizontal="center" vertical="center"/>
    </xf>
    <xf numFmtId="0" fontId="14" fillId="0" borderId="0" xfId="66" applyFont="1" applyAlignment="1">
      <alignment horizontal="left" vertical="center" wrapText="1"/>
      <protection/>
    </xf>
    <xf numFmtId="0" fontId="4" fillId="0" borderId="11" xfId="62" applyFont="1" applyBorder="1" applyAlignment="1">
      <alignment horizontal="center" vertical="center" wrapText="1"/>
      <protection/>
    </xf>
    <xf numFmtId="0" fontId="13" fillId="0" borderId="32" xfId="58" applyFont="1" applyBorder="1" applyAlignment="1" quotePrefix="1">
      <alignment horizontal="center" vertical="center" wrapText="1"/>
      <protection/>
    </xf>
    <xf numFmtId="0" fontId="13" fillId="0" borderId="33" xfId="58" applyFont="1" applyBorder="1" applyAlignment="1">
      <alignment horizontal="center" vertical="center" wrapText="1"/>
      <protection/>
    </xf>
    <xf numFmtId="0" fontId="4" fillId="32" borderId="10" xfId="60" applyFont="1" applyFill="1" applyBorder="1" applyAlignment="1">
      <alignment horizontal="center" vertical="center"/>
      <protection/>
    </xf>
    <xf numFmtId="0" fontId="1" fillId="0" borderId="0" xfId="61" applyAlignment="1">
      <alignment wrapText="1"/>
      <protection/>
    </xf>
    <xf numFmtId="0" fontId="0" fillId="0" borderId="0" xfId="0" applyAlignment="1">
      <alignment/>
    </xf>
    <xf numFmtId="0" fontId="4" fillId="0" borderId="11" xfId="63" applyFont="1" applyBorder="1" applyAlignment="1">
      <alignment horizontal="center" vertical="center" wrapText="1"/>
      <protection/>
    </xf>
    <xf numFmtId="0" fontId="13" fillId="0" borderId="32" xfId="59" applyFont="1" applyBorder="1" applyAlignment="1" quotePrefix="1">
      <alignment horizontal="center" vertical="center" wrapText="1"/>
      <protection/>
    </xf>
    <xf numFmtId="0" fontId="13" fillId="0" borderId="33" xfId="59" applyFont="1" applyBorder="1" applyAlignment="1">
      <alignment horizontal="center" vertical="center" wrapText="1"/>
      <protection/>
    </xf>
    <xf numFmtId="0" fontId="4" fillId="32" borderId="0" xfId="60" applyFont="1" applyFill="1" applyBorder="1" applyAlignment="1">
      <alignment horizontal="center" vertical="center"/>
      <protection/>
    </xf>
    <xf numFmtId="0" fontId="4" fillId="32" borderId="10" xfId="60" applyFont="1" applyFill="1" applyBorder="1" applyAlignment="1">
      <alignment horizontal="center" vertical="center"/>
      <protection/>
    </xf>
    <xf numFmtId="0" fontId="56" fillId="0" borderId="11" xfId="63" applyFont="1" applyBorder="1" applyAlignment="1">
      <alignment horizontal="center" vertical="center" wrapText="1"/>
      <protection/>
    </xf>
    <xf numFmtId="0" fontId="53" fillId="4" borderId="11" xfId="63" applyFont="1" applyFill="1" applyBorder="1" applyAlignment="1">
      <alignment horizontal="center" vertical="center" wrapText="1"/>
      <protection/>
    </xf>
    <xf numFmtId="0" fontId="53" fillId="4" borderId="19" xfId="63" applyFont="1" applyFill="1" applyBorder="1" applyAlignment="1">
      <alignment horizontal="center" vertical="center" wrapText="1"/>
      <protection/>
    </xf>
    <xf numFmtId="0" fontId="53" fillId="4" borderId="34" xfId="63" applyFont="1" applyFill="1" applyBorder="1" applyAlignment="1">
      <alignment horizontal="center" vertical="center" wrapText="1"/>
      <protection/>
    </xf>
    <xf numFmtId="0" fontId="53" fillId="4" borderId="20" xfId="63" applyFont="1" applyFill="1" applyBorder="1" applyAlignment="1">
      <alignment horizontal="center" vertical="center" wrapText="1"/>
      <protection/>
    </xf>
    <xf numFmtId="0" fontId="4" fillId="32" borderId="0" xfId="60" applyFont="1" applyFill="1" applyBorder="1" applyAlignment="1">
      <alignment horizontal="center" vertical="center"/>
      <protection/>
    </xf>
    <xf numFmtId="0" fontId="13" fillId="0" borderId="29" xfId="58" applyFont="1" applyBorder="1" applyAlignment="1" quotePrefix="1">
      <alignment horizontal="center" vertical="center" wrapText="1"/>
      <protection/>
    </xf>
    <xf numFmtId="0" fontId="14" fillId="0" borderId="35" xfId="66" applyFont="1" applyBorder="1" applyAlignment="1">
      <alignment horizontal="left" vertical="center" wrapText="1"/>
      <protection/>
    </xf>
    <xf numFmtId="0" fontId="13" fillId="0" borderId="11" xfId="59" applyFont="1" applyBorder="1" applyAlignment="1" quotePrefix="1">
      <alignment horizontal="center" vertical="center" wrapText="1"/>
      <protection/>
    </xf>
    <xf numFmtId="0" fontId="13" fillId="0" borderId="11" xfId="59" applyFont="1" applyBorder="1" applyAlignment="1">
      <alignment horizontal="center" vertical="center" wrapText="1"/>
      <protection/>
    </xf>
    <xf numFmtId="0" fontId="0" fillId="0" borderId="0" xfId="54" applyAlignment="1">
      <alignment/>
      <protection/>
    </xf>
    <xf numFmtId="0" fontId="63" fillId="0" borderId="0" xfId="66" applyFont="1" applyAlignment="1">
      <alignment horizontal="left" vertical="center" wrapText="1"/>
      <protection/>
    </xf>
    <xf numFmtId="0" fontId="56" fillId="0" borderId="11" xfId="62" applyFont="1" applyBorder="1" applyAlignment="1">
      <alignment horizontal="center" vertical="center" wrapText="1"/>
      <protection/>
    </xf>
    <xf numFmtId="0" fontId="60" fillId="0" borderId="29" xfId="58" applyFont="1" applyBorder="1" applyAlignment="1" quotePrefix="1">
      <alignment horizontal="center" vertical="center" wrapText="1"/>
      <protection/>
    </xf>
    <xf numFmtId="0" fontId="60" fillId="0" borderId="33" xfId="58" applyFont="1" applyBorder="1" applyAlignment="1">
      <alignment horizontal="center" vertical="center" wrapText="1"/>
      <protection/>
    </xf>
    <xf numFmtId="0" fontId="56" fillId="32" borderId="0" xfId="60" applyFont="1" applyFill="1" applyBorder="1" applyAlignment="1">
      <alignment horizontal="center" vertical="center"/>
      <protection/>
    </xf>
    <xf numFmtId="0" fontId="53" fillId="0" borderId="0" xfId="61" applyFont="1" applyAlignment="1">
      <alignment wrapText="1"/>
      <protection/>
    </xf>
    <xf numFmtId="0" fontId="53" fillId="0" borderId="0" xfId="0" applyFont="1" applyAlignment="1">
      <alignment/>
    </xf>
    <xf numFmtId="49" fontId="24" fillId="32" borderId="0" xfId="72" applyNumberFormat="1" applyFont="1" applyFill="1" applyBorder="1" applyAlignment="1">
      <alignment horizontal="center" vertical="center"/>
    </xf>
    <xf numFmtId="0" fontId="24" fillId="32" borderId="33" xfId="72" applyNumberFormat="1" applyFont="1" applyFill="1" applyBorder="1" applyAlignment="1">
      <alignment horizontal="center" vertical="center"/>
    </xf>
    <xf numFmtId="49" fontId="24" fillId="32" borderId="12" xfId="72" applyNumberFormat="1" applyFont="1" applyFill="1" applyBorder="1" applyAlignment="1">
      <alignment horizontal="center" vertical="center" wrapText="1"/>
    </xf>
    <xf numFmtId="0" fontId="24" fillId="32" borderId="12" xfId="72" applyNumberFormat="1" applyFont="1" applyFill="1" applyBorder="1" applyAlignment="1">
      <alignment horizontal="center" vertical="center" wrapText="1"/>
    </xf>
    <xf numFmtId="49" fontId="25" fillId="32" borderId="36" xfId="72" applyNumberFormat="1" applyFont="1" applyFill="1" applyBorder="1" applyAlignment="1">
      <alignment horizontal="center" vertical="center" wrapText="1"/>
    </xf>
    <xf numFmtId="0" fontId="26" fillId="32" borderId="37" xfId="72" applyNumberFormat="1" applyFont="1" applyFill="1" applyBorder="1" applyAlignment="1">
      <alignment horizontal="center" vertical="center" wrapText="1"/>
    </xf>
    <xf numFmtId="49" fontId="24" fillId="33" borderId="21" xfId="72" applyNumberFormat="1" applyFont="1" applyFill="1" applyBorder="1" applyAlignment="1">
      <alignment horizontal="left" vertical="center" wrapText="1"/>
    </xf>
    <xf numFmtId="0" fontId="27" fillId="33" borderId="21" xfId="72" applyNumberFormat="1" applyFont="1" applyFill="1" applyBorder="1" applyAlignment="1">
      <alignment horizontal="left" vertical="center" wrapText="1"/>
    </xf>
    <xf numFmtId="49" fontId="24" fillId="32" borderId="38" xfId="72" applyNumberFormat="1" applyFont="1" applyFill="1" applyBorder="1" applyAlignment="1">
      <alignment horizontal="center" vertical="center"/>
    </xf>
    <xf numFmtId="0" fontId="24" fillId="32" borderId="39" xfId="72" applyNumberFormat="1" applyFont="1" applyFill="1" applyBorder="1" applyAlignment="1">
      <alignment horizontal="center" vertical="center"/>
    </xf>
    <xf numFmtId="49" fontId="24" fillId="32" borderId="40" xfId="72" applyNumberFormat="1" applyFont="1" applyFill="1" applyBorder="1" applyAlignment="1">
      <alignment horizontal="center" vertical="center"/>
    </xf>
    <xf numFmtId="0" fontId="24" fillId="32" borderId="41" xfId="72" applyNumberFormat="1" applyFont="1" applyFill="1" applyBorder="1" applyAlignment="1">
      <alignment horizontal="center" vertical="center"/>
    </xf>
    <xf numFmtId="0" fontId="13" fillId="0" borderId="29" xfId="59" applyFont="1" applyBorder="1" applyAlignment="1" quotePrefix="1">
      <alignment horizontal="center" vertical="center" wrapText="1"/>
      <protection/>
    </xf>
  </cellXfs>
  <cellStyles count="7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efault" xfId="41"/>
    <cellStyle name="Dobre" xfId="42"/>
    <cellStyle name="Comma" xfId="43"/>
    <cellStyle name="Comma [0]"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 3" xfId="53"/>
    <cellStyle name="Normalny 2" xfId="54"/>
    <cellStyle name="Normalny 3" xfId="55"/>
    <cellStyle name="Normalny_Arkusz11" xfId="56"/>
    <cellStyle name="Normalny_Arkusz11 2" xfId="57"/>
    <cellStyle name="Normalny_Arkusz13" xfId="58"/>
    <cellStyle name="Normalny_Arkusz13 2" xfId="59"/>
    <cellStyle name="Normalny_Arkusz5" xfId="60"/>
    <cellStyle name="Normalny_Arkusz9" xfId="61"/>
    <cellStyle name="Normalny_kardiowert_w2-zal2" xfId="62"/>
    <cellStyle name="Normalny_kardiowert_w2-zal2 2" xfId="63"/>
    <cellStyle name="Normalny_pak. nr 1, 2009" xfId="64"/>
    <cellStyle name="Normalny_pak. nr 1, 2009 2" xfId="65"/>
    <cellStyle name="Normalny_Przedmiot zamówienia - załącznik2" xfId="66"/>
    <cellStyle name="Obliczenia" xfId="67"/>
    <cellStyle name="Followed Hyperlink" xfId="68"/>
    <cellStyle name="Procent 2" xfId="69"/>
    <cellStyle name="Percent" xfId="70"/>
    <cellStyle name="Standardowy 2" xfId="71"/>
    <cellStyle name="Standardowy 3" xfId="72"/>
    <cellStyle name="Suma" xfId="73"/>
    <cellStyle name="Tekst objaśnienia" xfId="74"/>
    <cellStyle name="Tekst ostrzeżenia" xfId="75"/>
    <cellStyle name="Tytuł" xfId="76"/>
    <cellStyle name="Uwaga" xfId="77"/>
    <cellStyle name="Walutowe 2" xfId="78"/>
    <cellStyle name="Walutowe 3" xfId="79"/>
    <cellStyle name="Currency" xfId="80"/>
    <cellStyle name="Currency [0]" xfId="81"/>
    <cellStyle name="Walutowy 2" xfId="82"/>
    <cellStyle name="Złe"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3"/>
  <sheetViews>
    <sheetView tabSelected="1" view="pageLayout" zoomScale="70" zoomScaleNormal="75" zoomScalePageLayoutView="70" workbookViewId="0" topLeftCell="A5">
      <selection activeCell="B9" sqref="B9"/>
    </sheetView>
  </sheetViews>
  <sheetFormatPr defaultColWidth="11.375" defaultRowHeight="12.75"/>
  <cols>
    <col min="1" max="1" width="8.25390625" style="8" customWidth="1"/>
    <col min="2" max="2" width="39.37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209</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v>8</v>
      </c>
      <c r="J3" s="32" t="s">
        <v>20</v>
      </c>
      <c r="K3" s="50">
        <v>11</v>
      </c>
    </row>
    <row r="4" spans="1:11" s="25" customFormat="1" ht="120">
      <c r="A4" s="68">
        <v>1</v>
      </c>
      <c r="B4" s="153" t="s">
        <v>136</v>
      </c>
      <c r="C4" s="72">
        <v>400</v>
      </c>
      <c r="D4" s="12" t="s">
        <v>5</v>
      </c>
      <c r="E4" s="13"/>
      <c r="F4" s="52"/>
      <c r="G4" s="42">
        <f aca="true" t="shared" si="0" ref="G4:G10">ROUND(F4*(1+(I4/100)),2)</f>
        <v>0</v>
      </c>
      <c r="H4" s="43">
        <f aca="true" t="shared" si="1" ref="H4:H10">C4*F4</f>
        <v>0</v>
      </c>
      <c r="I4" s="53">
        <v>8</v>
      </c>
      <c r="J4" s="43">
        <f aca="true" t="shared" si="2" ref="J4:J10">H4+H4*I4/100</f>
        <v>0</v>
      </c>
      <c r="K4" s="51"/>
    </row>
    <row r="5" spans="1:11" s="25" customFormat="1" ht="84">
      <c r="A5" s="68">
        <v>2</v>
      </c>
      <c r="B5" s="82" t="s">
        <v>137</v>
      </c>
      <c r="C5" s="72">
        <v>100</v>
      </c>
      <c r="D5" s="12" t="s">
        <v>5</v>
      </c>
      <c r="E5" s="13"/>
      <c r="F5" s="52"/>
      <c r="G5" s="42">
        <f t="shared" si="0"/>
        <v>0</v>
      </c>
      <c r="H5" s="43">
        <f t="shared" si="1"/>
        <v>0</v>
      </c>
      <c r="I5" s="53">
        <v>8</v>
      </c>
      <c r="J5" s="43">
        <f t="shared" si="2"/>
        <v>0</v>
      </c>
      <c r="K5" s="51"/>
    </row>
    <row r="6" spans="1:11" s="25" customFormat="1" ht="102">
      <c r="A6" s="68">
        <v>3</v>
      </c>
      <c r="B6" s="154" t="s">
        <v>138</v>
      </c>
      <c r="C6" s="72">
        <v>200</v>
      </c>
      <c r="D6" s="83" t="s">
        <v>5</v>
      </c>
      <c r="E6" s="13"/>
      <c r="F6" s="52"/>
      <c r="G6" s="42">
        <f>ROUND(F6*(1+(I6/100)),2)</f>
        <v>0</v>
      </c>
      <c r="H6" s="43">
        <f>C6*F6</f>
        <v>0</v>
      </c>
      <c r="I6" s="53">
        <v>8</v>
      </c>
      <c r="J6" s="43">
        <f>H6+H6*I6/100</f>
        <v>0</v>
      </c>
      <c r="K6" s="51"/>
    </row>
    <row r="7" spans="1:11" s="25" customFormat="1" ht="108">
      <c r="A7" s="68">
        <v>4</v>
      </c>
      <c r="B7" s="82" t="s">
        <v>139</v>
      </c>
      <c r="C7" s="72">
        <v>100</v>
      </c>
      <c r="D7" s="83" t="s">
        <v>95</v>
      </c>
      <c r="E7" s="13"/>
      <c r="F7" s="52"/>
      <c r="G7" s="42">
        <f>ROUND(F7*(1+(I7/100)),2)</f>
        <v>0</v>
      </c>
      <c r="H7" s="43">
        <f>C7*F7</f>
        <v>0</v>
      </c>
      <c r="I7" s="53">
        <v>8</v>
      </c>
      <c r="J7" s="43">
        <f>H7+H7*I7/100</f>
        <v>0</v>
      </c>
      <c r="K7" s="51"/>
    </row>
    <row r="8" spans="1:11" s="25" customFormat="1" ht="108">
      <c r="A8" s="68">
        <v>5</v>
      </c>
      <c r="B8" s="84" t="s">
        <v>140</v>
      </c>
      <c r="C8" s="72">
        <v>50</v>
      </c>
      <c r="D8" s="83" t="s">
        <v>95</v>
      </c>
      <c r="E8" s="13"/>
      <c r="F8" s="52"/>
      <c r="G8" s="42">
        <f>ROUND(F8*(1+(I8/100)),2)</f>
        <v>0</v>
      </c>
      <c r="H8" s="43">
        <f>C8*F8</f>
        <v>0</v>
      </c>
      <c r="I8" s="53">
        <v>8</v>
      </c>
      <c r="J8" s="43">
        <f>H8+H8*I8/100</f>
        <v>0</v>
      </c>
      <c r="K8" s="51"/>
    </row>
    <row r="9" spans="1:11" s="25" customFormat="1" ht="145.5" customHeight="1">
      <c r="A9" s="63">
        <v>6</v>
      </c>
      <c r="B9" s="78" t="s">
        <v>141</v>
      </c>
      <c r="C9" s="72">
        <v>50</v>
      </c>
      <c r="D9" s="12" t="s">
        <v>5</v>
      </c>
      <c r="E9" s="13"/>
      <c r="F9" s="52"/>
      <c r="G9" s="42">
        <f t="shared" si="0"/>
        <v>0</v>
      </c>
      <c r="H9" s="43">
        <f t="shared" si="1"/>
        <v>0</v>
      </c>
      <c r="I9" s="53">
        <v>8</v>
      </c>
      <c r="J9" s="43">
        <f t="shared" si="2"/>
        <v>0</v>
      </c>
      <c r="K9" s="51"/>
    </row>
    <row r="10" spans="1:11" s="25" customFormat="1" ht="89.25">
      <c r="A10" s="68">
        <v>7</v>
      </c>
      <c r="B10" s="77" t="s">
        <v>143</v>
      </c>
      <c r="C10" s="72">
        <v>20</v>
      </c>
      <c r="D10" s="12" t="s">
        <v>5</v>
      </c>
      <c r="E10" s="13"/>
      <c r="F10" s="52"/>
      <c r="G10" s="42">
        <f t="shared" si="0"/>
        <v>0</v>
      </c>
      <c r="H10" s="43">
        <f t="shared" si="1"/>
        <v>0</v>
      </c>
      <c r="I10" s="53">
        <v>8</v>
      </c>
      <c r="J10" s="43">
        <f t="shared" si="2"/>
        <v>0</v>
      </c>
      <c r="K10" s="51"/>
    </row>
    <row r="11" spans="1:11" s="25" customFormat="1" ht="12.75">
      <c r="A11" s="3"/>
      <c r="B11" s="3"/>
      <c r="C11" s="4"/>
      <c r="D11" s="1"/>
      <c r="E11" s="5"/>
      <c r="F11" s="336" t="s">
        <v>10</v>
      </c>
      <c r="G11" s="336"/>
      <c r="H11" s="6">
        <f>SUM(H4:H10)</f>
        <v>0</v>
      </c>
      <c r="I11" s="5"/>
      <c r="J11" s="6">
        <f>SUM(J4:J10)</f>
        <v>0</v>
      </c>
      <c r="K11" s="8"/>
    </row>
    <row r="12" spans="1:7" ht="12.75">
      <c r="A12" s="14" t="s">
        <v>9</v>
      </c>
      <c r="F12" s="15"/>
      <c r="G12" s="22"/>
    </row>
    <row r="13" spans="1:6" ht="12.75">
      <c r="A13" s="14"/>
      <c r="F13" s="15"/>
    </row>
    <row r="14" spans="1:10" ht="14.25" customHeight="1">
      <c r="A14" s="35"/>
      <c r="B14" s="36"/>
      <c r="C14" s="37"/>
      <c r="D14" s="37"/>
      <c r="E14" s="37"/>
      <c r="F14" s="38"/>
      <c r="G14" s="40"/>
      <c r="H14" s="40"/>
      <c r="I14" s="40"/>
      <c r="J14" s="39"/>
    </row>
    <row r="15" spans="1:10" s="14" customFormat="1" ht="19.5" customHeight="1">
      <c r="A15" s="19" t="s">
        <v>208</v>
      </c>
      <c r="B15" s="20"/>
      <c r="C15" s="20"/>
      <c r="D15" s="20"/>
      <c r="E15" s="20"/>
      <c r="F15" s="16"/>
      <c r="I15" s="17"/>
      <c r="J15" s="17"/>
    </row>
    <row r="16" spans="5:10" s="14" customFormat="1" ht="12.75" customHeight="1">
      <c r="E16" s="18"/>
      <c r="F16" s="20"/>
      <c r="G16" s="21"/>
      <c r="H16" s="17"/>
      <c r="I16" s="17"/>
      <c r="J16" s="17"/>
    </row>
    <row r="17" spans="1:10" s="14" customFormat="1" ht="40.5" customHeight="1">
      <c r="A17" s="337" t="s">
        <v>21</v>
      </c>
      <c r="B17" s="338"/>
      <c r="C17" s="338"/>
      <c r="D17" s="338"/>
      <c r="E17" s="338"/>
      <c r="F17" s="338"/>
      <c r="G17" s="338"/>
      <c r="H17" s="338"/>
      <c r="I17" s="338"/>
      <c r="J17" s="338"/>
    </row>
    <row r="18" spans="1:10" s="14" customFormat="1" ht="16.5" customHeight="1">
      <c r="A18" s="33"/>
      <c r="B18" s="34"/>
      <c r="C18" s="34"/>
      <c r="D18" s="34"/>
      <c r="E18" s="34"/>
      <c r="F18" s="34"/>
      <c r="G18" s="34"/>
      <c r="H18" s="34"/>
      <c r="I18" s="34"/>
      <c r="J18" s="34"/>
    </row>
    <row r="19" spans="1:10" s="14" customFormat="1" ht="12.75" customHeight="1">
      <c r="A19" s="23" t="s">
        <v>11</v>
      </c>
      <c r="E19" s="18"/>
      <c r="F19" s="18"/>
      <c r="G19" s="18"/>
      <c r="H19" s="18"/>
      <c r="I19" s="18"/>
      <c r="J19" s="18"/>
    </row>
    <row r="20" spans="1:10" s="14" customFormat="1" ht="12.75" customHeight="1">
      <c r="A20" s="23"/>
      <c r="E20" s="18"/>
      <c r="F20" s="18"/>
      <c r="G20" s="18"/>
      <c r="H20" s="18"/>
      <c r="I20" s="18"/>
      <c r="J20" s="18"/>
    </row>
    <row r="21" spans="5:10" s="14" customFormat="1" ht="12.75" customHeight="1">
      <c r="E21" s="18"/>
      <c r="F21" s="18"/>
      <c r="G21" s="18"/>
      <c r="H21" s="18"/>
      <c r="I21" s="18"/>
      <c r="J21" s="18"/>
    </row>
    <row r="22" spans="6:10" ht="12.75">
      <c r="F22" s="18"/>
      <c r="G22" s="18"/>
      <c r="H22" s="18"/>
      <c r="I22" s="18"/>
      <c r="J22" s="18"/>
    </row>
    <row r="23" ht="12.75">
      <c r="H23" s="24"/>
    </row>
    <row r="29" spans="1:10" s="14" customFormat="1" ht="40.5" customHeight="1">
      <c r="A29" s="8"/>
      <c r="B29" s="8"/>
      <c r="C29" s="8"/>
      <c r="D29" s="8"/>
      <c r="E29" s="7"/>
      <c r="F29" s="7"/>
      <c r="G29" s="7"/>
      <c r="H29" s="7"/>
      <c r="I29" s="7"/>
      <c r="J29" s="7"/>
    </row>
    <row r="30" spans="1:10" s="14" customFormat="1" ht="16.5" customHeight="1">
      <c r="A30" s="8"/>
      <c r="B30" s="8"/>
      <c r="C30" s="8"/>
      <c r="D30" s="8"/>
      <c r="E30" s="7"/>
      <c r="F30" s="7"/>
      <c r="G30" s="7"/>
      <c r="H30" s="7"/>
      <c r="I30" s="7"/>
      <c r="J30" s="7"/>
    </row>
    <row r="31" spans="1:10" s="14" customFormat="1" ht="12.75" customHeight="1">
      <c r="A31" s="8"/>
      <c r="B31" s="8"/>
      <c r="C31" s="8"/>
      <c r="D31" s="8"/>
      <c r="E31" s="7"/>
      <c r="F31" s="7"/>
      <c r="G31" s="7"/>
      <c r="H31" s="7"/>
      <c r="I31" s="7"/>
      <c r="J31" s="7"/>
    </row>
    <row r="32" spans="1:10" s="14" customFormat="1" ht="12.75" customHeight="1">
      <c r="A32" s="8"/>
      <c r="B32" s="8"/>
      <c r="C32" s="8"/>
      <c r="D32" s="8"/>
      <c r="E32" s="7"/>
      <c r="F32" s="7"/>
      <c r="G32" s="7"/>
      <c r="H32" s="7"/>
      <c r="I32" s="7"/>
      <c r="J32" s="7"/>
    </row>
    <row r="33" spans="1:10" s="14" customFormat="1" ht="12.75" customHeight="1">
      <c r="A33" s="8"/>
      <c r="B33" s="8"/>
      <c r="C33" s="8"/>
      <c r="D33" s="8"/>
      <c r="E33" s="7"/>
      <c r="F33" s="7"/>
      <c r="G33" s="7"/>
      <c r="H33" s="7"/>
      <c r="I33" s="7"/>
      <c r="J33" s="7"/>
    </row>
  </sheetData>
  <sheetProtection/>
  <mergeCells count="5">
    <mergeCell ref="A1:J1"/>
    <mergeCell ref="A2:B2"/>
    <mergeCell ref="A3:B3"/>
    <mergeCell ref="F11:G11"/>
    <mergeCell ref="A17:J17"/>
  </mergeCells>
  <printOptions/>
  <pageMargins left="0.28" right="0.26" top="1" bottom="0.51" header="0.33" footer="0.23"/>
  <pageSetup fitToHeight="0" horizontalDpi="600" verticalDpi="600" orientation="landscape" scale="84" r:id="rId1"/>
  <headerFooter alignWithMargins="0">
    <oddHeader>&amp;LNr sprawy ZP/39/2018&amp;CZestawienie asortymentowo-ilościowo-cenowe
&amp;RZałącznik nr 2 SIWZ</oddHeader>
    <oddFooter>&amp;CStrona &amp;P z &amp;N&amp;R&amp;A</oddFooter>
  </headerFooter>
</worksheet>
</file>

<file path=xl/worksheets/sheet10.xml><?xml version="1.0" encoding="utf-8"?>
<worksheet xmlns="http://schemas.openxmlformats.org/spreadsheetml/2006/main" xmlns:r="http://schemas.openxmlformats.org/officeDocument/2006/relationships">
  <dimension ref="A1:K28"/>
  <sheetViews>
    <sheetView tabSelected="1" view="pageLayout" zoomScaleNormal="70" workbookViewId="0" topLeftCell="A2">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232</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11</v>
      </c>
    </row>
    <row r="4" spans="1:11" s="11" customFormat="1" ht="132.75" customHeight="1">
      <c r="A4" s="44">
        <v>1</v>
      </c>
      <c r="B4" s="59" t="s">
        <v>233</v>
      </c>
      <c r="C4" s="60">
        <v>100</v>
      </c>
      <c r="D4" s="83" t="s">
        <v>95</v>
      </c>
      <c r="E4" s="13"/>
      <c r="F4" s="52"/>
      <c r="G4" s="42">
        <f>ROUND(F4*(1+(I4/100)),2)</f>
        <v>0</v>
      </c>
      <c r="H4" s="43">
        <f>C4*F4</f>
        <v>0</v>
      </c>
      <c r="I4" s="215">
        <v>8</v>
      </c>
      <c r="J4" s="43">
        <f>H4+H4*I4/100</f>
        <v>0</v>
      </c>
      <c r="K4" s="51"/>
    </row>
    <row r="5" spans="1:11" s="11" customFormat="1" ht="138" customHeight="1">
      <c r="A5" s="44">
        <v>2</v>
      </c>
      <c r="B5" s="59" t="s">
        <v>36</v>
      </c>
      <c r="C5" s="60">
        <v>300</v>
      </c>
      <c r="D5" s="12" t="s">
        <v>5</v>
      </c>
      <c r="E5" s="13"/>
      <c r="F5" s="52"/>
      <c r="G5" s="42">
        <f>ROUND(F5*(1+(I5/100)),2)</f>
        <v>0</v>
      </c>
      <c r="H5" s="43">
        <f>C5*F5</f>
        <v>0</v>
      </c>
      <c r="I5" s="215">
        <v>8</v>
      </c>
      <c r="J5" s="43">
        <f>H5+H5*I5/100</f>
        <v>0</v>
      </c>
      <c r="K5" s="51"/>
    </row>
    <row r="6" spans="1:11" s="2" customFormat="1" ht="12.75">
      <c r="A6" s="3"/>
      <c r="B6" s="3"/>
      <c r="C6" s="4"/>
      <c r="D6" s="1"/>
      <c r="E6" s="5"/>
      <c r="F6" s="336" t="s">
        <v>10</v>
      </c>
      <c r="G6" s="336"/>
      <c r="H6" s="6">
        <f>SUM(H4:H5)</f>
        <v>0</v>
      </c>
      <c r="I6" s="5"/>
      <c r="J6" s="6">
        <f>SUM(J4:J5)</f>
        <v>0</v>
      </c>
      <c r="K6" s="8"/>
    </row>
    <row r="7" spans="1:7" ht="12.75">
      <c r="A7" s="14" t="s">
        <v>9</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208</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37" t="s">
        <v>21</v>
      </c>
      <c r="B12" s="338"/>
      <c r="C12" s="338"/>
      <c r="D12" s="338"/>
      <c r="E12" s="338"/>
      <c r="F12" s="338"/>
      <c r="G12" s="338"/>
      <c r="H12" s="338"/>
      <c r="I12" s="338"/>
      <c r="J12" s="338"/>
      <c r="K12" s="8"/>
    </row>
    <row r="13" spans="1:11" s="14" customFormat="1" ht="16.5" customHeight="1">
      <c r="A13" s="33"/>
      <c r="B13" s="34"/>
      <c r="C13" s="34"/>
      <c r="D13" s="34"/>
      <c r="E13" s="34"/>
      <c r="F13" s="34"/>
      <c r="G13" s="34"/>
      <c r="H13" s="34"/>
      <c r="I13" s="34"/>
      <c r="J13" s="34"/>
      <c r="K13" s="8"/>
    </row>
    <row r="14" spans="1:11" s="14" customFormat="1" ht="12.75" customHeight="1">
      <c r="A14" s="23" t="s">
        <v>11</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c r="I17" s="18"/>
      <c r="J17" s="18"/>
    </row>
    <row r="18" ht="12.75">
      <c r="H18" s="24"/>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colBreaks count="1" manualBreakCount="1">
    <brk id="11" max="5" man="1"/>
  </colBreaks>
</worksheet>
</file>

<file path=xl/worksheets/sheet11.xml><?xml version="1.0" encoding="utf-8"?>
<worksheet xmlns="http://schemas.openxmlformats.org/spreadsheetml/2006/main" xmlns:r="http://schemas.openxmlformats.org/officeDocument/2006/relationships">
  <dimension ref="A1:K28"/>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234</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11</v>
      </c>
    </row>
    <row r="4" spans="1:11" s="11" customFormat="1" ht="86.25" customHeight="1">
      <c r="A4" s="44">
        <v>1</v>
      </c>
      <c r="B4" s="59" t="s">
        <v>37</v>
      </c>
      <c r="C4" s="60">
        <v>200</v>
      </c>
      <c r="D4" s="12" t="s">
        <v>5</v>
      </c>
      <c r="E4" s="13"/>
      <c r="F4" s="52"/>
      <c r="G4" s="42">
        <f>ROUND(F4*(1+(I4/100)),2)</f>
        <v>0</v>
      </c>
      <c r="H4" s="43">
        <f>C4*F4</f>
        <v>0</v>
      </c>
      <c r="I4" s="215">
        <v>8</v>
      </c>
      <c r="J4" s="43">
        <f>H4+H4*I4/100</f>
        <v>0</v>
      </c>
      <c r="K4" s="51"/>
    </row>
    <row r="5" spans="1:11" s="11" customFormat="1" ht="48">
      <c r="A5" s="44">
        <v>2</v>
      </c>
      <c r="B5" s="59" t="s">
        <v>38</v>
      </c>
      <c r="C5" s="60">
        <v>150</v>
      </c>
      <c r="D5" s="12" t="s">
        <v>5</v>
      </c>
      <c r="E5" s="13"/>
      <c r="F5" s="52"/>
      <c r="G5" s="42">
        <f>ROUND(F5*(1+(I5/100)),2)</f>
        <v>0</v>
      </c>
      <c r="H5" s="43">
        <f>C5*F5</f>
        <v>0</v>
      </c>
      <c r="I5" s="215">
        <v>8</v>
      </c>
      <c r="J5" s="43">
        <f>H5+H5*I5/100</f>
        <v>0</v>
      </c>
      <c r="K5" s="51"/>
    </row>
    <row r="6" spans="1:11" s="2" customFormat="1" ht="12.75">
      <c r="A6" s="3"/>
      <c r="B6" s="3"/>
      <c r="C6" s="4"/>
      <c r="D6" s="1"/>
      <c r="E6" s="5"/>
      <c r="F6" s="336" t="s">
        <v>10</v>
      </c>
      <c r="G6" s="336"/>
      <c r="H6" s="6">
        <f>SUM(H4:H5)</f>
        <v>0</v>
      </c>
      <c r="I6" s="5"/>
      <c r="J6" s="6">
        <f>SUM(J4:J5)</f>
        <v>0</v>
      </c>
      <c r="K6" s="8"/>
    </row>
    <row r="7" spans="1:7" ht="12.75">
      <c r="A7" s="14" t="s">
        <v>9</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208</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37" t="s">
        <v>21</v>
      </c>
      <c r="B12" s="338"/>
      <c r="C12" s="338"/>
      <c r="D12" s="338"/>
      <c r="E12" s="338"/>
      <c r="F12" s="338"/>
      <c r="G12" s="338"/>
      <c r="H12" s="338"/>
      <c r="I12" s="338"/>
      <c r="J12" s="338"/>
      <c r="K12" s="8"/>
    </row>
    <row r="13" spans="1:11" s="14" customFormat="1" ht="16.5" customHeight="1">
      <c r="A13" s="33"/>
      <c r="B13" s="34"/>
      <c r="C13" s="34"/>
      <c r="D13" s="34"/>
      <c r="E13" s="34"/>
      <c r="F13" s="34"/>
      <c r="G13" s="34"/>
      <c r="H13" s="34"/>
      <c r="I13" s="34"/>
      <c r="J13" s="34"/>
      <c r="K13" s="8"/>
    </row>
    <row r="14" spans="1:11" s="14" customFormat="1" ht="12.75" customHeight="1">
      <c r="A14" s="23" t="s">
        <v>11</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c r="I17" s="18"/>
      <c r="J17" s="18"/>
    </row>
    <row r="18" ht="12.75">
      <c r="H18" s="24"/>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colBreaks count="1" manualBreakCount="1">
    <brk id="11" max="5" man="1"/>
  </colBreaks>
</worksheet>
</file>

<file path=xl/worksheets/sheet12.xml><?xml version="1.0" encoding="utf-8"?>
<worksheet xmlns="http://schemas.openxmlformats.org/spreadsheetml/2006/main" xmlns:r="http://schemas.openxmlformats.org/officeDocument/2006/relationships">
  <dimension ref="A1:K27"/>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235</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11</v>
      </c>
    </row>
    <row r="4" spans="1:11" s="11" customFormat="1" ht="46.5" customHeight="1">
      <c r="A4" s="44">
        <v>1</v>
      </c>
      <c r="B4" s="59" t="s">
        <v>91</v>
      </c>
      <c r="C4" s="60">
        <v>600</v>
      </c>
      <c r="D4" s="12" t="s">
        <v>5</v>
      </c>
      <c r="E4" s="13"/>
      <c r="F4" s="61"/>
      <c r="G4" s="42">
        <f>ROUND(F4*(1+(I4/100)),2)</f>
        <v>0</v>
      </c>
      <c r="H4" s="43">
        <f>C4*F4</f>
        <v>0</v>
      </c>
      <c r="I4" s="215">
        <v>8</v>
      </c>
      <c r="J4" s="43">
        <f>H4+H4*I4/100</f>
        <v>0</v>
      </c>
      <c r="K4" s="51"/>
    </row>
    <row r="5" spans="1:11" s="2" customFormat="1" ht="12.75">
      <c r="A5" s="3"/>
      <c r="B5" s="3"/>
      <c r="C5" s="4"/>
      <c r="D5" s="1"/>
      <c r="E5" s="5"/>
      <c r="F5" s="336" t="s">
        <v>10</v>
      </c>
      <c r="G5" s="336"/>
      <c r="H5" s="6">
        <f>SUM(H4:H4)</f>
        <v>0</v>
      </c>
      <c r="I5" s="5"/>
      <c r="J5" s="6">
        <f>SUM(J4:J4)</f>
        <v>0</v>
      </c>
      <c r="K5" s="8"/>
    </row>
    <row r="6" spans="1:7" ht="12.75">
      <c r="A6" s="14" t="s">
        <v>9</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208</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37" t="s">
        <v>21</v>
      </c>
      <c r="B11" s="338"/>
      <c r="C11" s="338"/>
      <c r="D11" s="338"/>
      <c r="E11" s="338"/>
      <c r="F11" s="338"/>
      <c r="G11" s="338"/>
      <c r="H11" s="338"/>
      <c r="I11" s="338"/>
      <c r="J11" s="338"/>
      <c r="K11" s="8"/>
    </row>
    <row r="12" spans="1:11" s="14" customFormat="1" ht="16.5" customHeight="1">
      <c r="A12" s="33"/>
      <c r="B12" s="34"/>
      <c r="C12" s="34"/>
      <c r="D12" s="34"/>
      <c r="E12" s="34"/>
      <c r="F12" s="34"/>
      <c r="G12" s="34"/>
      <c r="H12" s="34"/>
      <c r="I12" s="34"/>
      <c r="J12" s="34"/>
      <c r="K12" s="8"/>
    </row>
    <row r="13" spans="1:11" s="14" customFormat="1" ht="12.75" customHeight="1">
      <c r="A13" s="23" t="s">
        <v>11</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c r="I16" s="18"/>
      <c r="J16" s="18"/>
    </row>
    <row r="17" ht="12.75">
      <c r="H17" s="24"/>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worksheet>
</file>

<file path=xl/worksheets/sheet13.xml><?xml version="1.0" encoding="utf-8"?>
<worksheet xmlns="http://schemas.openxmlformats.org/spreadsheetml/2006/main" xmlns:r="http://schemas.openxmlformats.org/officeDocument/2006/relationships">
  <dimension ref="A1:K27"/>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237</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11</v>
      </c>
    </row>
    <row r="4" spans="1:11" s="11" customFormat="1" ht="46.5" customHeight="1">
      <c r="A4" s="44">
        <v>1</v>
      </c>
      <c r="B4" s="59" t="s">
        <v>236</v>
      </c>
      <c r="C4" s="60">
        <v>150</v>
      </c>
      <c r="D4" s="12" t="s">
        <v>5</v>
      </c>
      <c r="E4" s="13"/>
      <c r="F4" s="61"/>
      <c r="G4" s="42">
        <f>ROUND(F4*(1+(I4/100)),2)</f>
        <v>0</v>
      </c>
      <c r="H4" s="43">
        <f>C4*F4</f>
        <v>0</v>
      </c>
      <c r="I4" s="215">
        <v>8</v>
      </c>
      <c r="J4" s="43">
        <f>H4+H4*I4/100</f>
        <v>0</v>
      </c>
      <c r="K4" s="51"/>
    </row>
    <row r="5" spans="1:11" s="2" customFormat="1" ht="12.75">
      <c r="A5" s="3"/>
      <c r="B5" s="3"/>
      <c r="C5" s="4"/>
      <c r="D5" s="1"/>
      <c r="E5" s="5"/>
      <c r="F5" s="336" t="s">
        <v>10</v>
      </c>
      <c r="G5" s="336"/>
      <c r="H5" s="6">
        <f>SUM(H4:H4)</f>
        <v>0</v>
      </c>
      <c r="I5" s="5"/>
      <c r="J5" s="6">
        <f>SUM(J4:J4)</f>
        <v>0</v>
      </c>
      <c r="K5" s="8"/>
    </row>
    <row r="6" spans="1:7" ht="12.75">
      <c r="A6" s="14" t="s">
        <v>9</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208</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37" t="s">
        <v>21</v>
      </c>
      <c r="B11" s="338"/>
      <c r="C11" s="338"/>
      <c r="D11" s="338"/>
      <c r="E11" s="338"/>
      <c r="F11" s="338"/>
      <c r="G11" s="338"/>
      <c r="H11" s="338"/>
      <c r="I11" s="338"/>
      <c r="J11" s="338"/>
      <c r="K11" s="8"/>
    </row>
    <row r="12" spans="1:11" s="14" customFormat="1" ht="16.5" customHeight="1">
      <c r="A12" s="33"/>
      <c r="B12" s="34"/>
      <c r="C12" s="34"/>
      <c r="D12" s="34"/>
      <c r="E12" s="34"/>
      <c r="F12" s="34"/>
      <c r="G12" s="34"/>
      <c r="H12" s="34"/>
      <c r="I12" s="34"/>
      <c r="J12" s="34"/>
      <c r="K12" s="8"/>
    </row>
    <row r="13" spans="1:11" s="14" customFormat="1" ht="12.75" customHeight="1">
      <c r="A13" s="23" t="s">
        <v>11</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c r="I16" s="18"/>
      <c r="J16" s="18"/>
    </row>
    <row r="17" ht="12.75">
      <c r="H17" s="24"/>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colBreaks count="1" manualBreakCount="1">
    <brk id="11" max="4" man="1"/>
  </colBreaks>
</worksheet>
</file>

<file path=xl/worksheets/sheet14.xml><?xml version="1.0" encoding="utf-8"?>
<worksheet xmlns="http://schemas.openxmlformats.org/spreadsheetml/2006/main" xmlns:r="http://schemas.openxmlformats.org/officeDocument/2006/relationships">
  <dimension ref="A1:L28"/>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11.375" style="8" customWidth="1"/>
  </cols>
  <sheetData>
    <row r="1" spans="1:11" ht="21.75" customHeight="1">
      <c r="A1" s="332" t="s">
        <v>238</v>
      </c>
      <c r="B1" s="332"/>
      <c r="C1" s="332"/>
      <c r="D1" s="332"/>
      <c r="E1" s="332"/>
      <c r="F1" s="332"/>
      <c r="G1" s="332"/>
      <c r="H1" s="332"/>
      <c r="I1" s="332"/>
      <c r="J1" s="332"/>
      <c r="K1" s="41"/>
    </row>
    <row r="2" spans="1:12" s="11" customFormat="1" ht="52.5" customHeight="1">
      <c r="A2" s="333" t="s">
        <v>0</v>
      </c>
      <c r="B2" s="333"/>
      <c r="C2" s="9" t="s">
        <v>6</v>
      </c>
      <c r="D2" s="9" t="s">
        <v>1</v>
      </c>
      <c r="E2" s="10" t="s">
        <v>304</v>
      </c>
      <c r="F2" s="9" t="s">
        <v>2</v>
      </c>
      <c r="G2" s="9" t="s">
        <v>7</v>
      </c>
      <c r="H2" s="9" t="s">
        <v>3</v>
      </c>
      <c r="I2" s="9" t="s">
        <v>8</v>
      </c>
      <c r="J2" s="9" t="s">
        <v>4</v>
      </c>
      <c r="K2" s="9" t="s">
        <v>22</v>
      </c>
      <c r="L2" s="49" t="s">
        <v>23</v>
      </c>
    </row>
    <row r="3" spans="1:12" s="25" customFormat="1" ht="13.5" customHeight="1">
      <c r="A3" s="334" t="s">
        <v>12</v>
      </c>
      <c r="B3" s="335"/>
      <c r="C3" s="26" t="s">
        <v>13</v>
      </c>
      <c r="D3" s="27" t="s">
        <v>14</v>
      </c>
      <c r="E3" s="28" t="s">
        <v>15</v>
      </c>
      <c r="F3" s="28" t="s">
        <v>16</v>
      </c>
      <c r="G3" s="29" t="s">
        <v>17</v>
      </c>
      <c r="H3" s="30" t="s">
        <v>18</v>
      </c>
      <c r="I3" s="31" t="s">
        <v>19</v>
      </c>
      <c r="J3" s="32" t="s">
        <v>20</v>
      </c>
      <c r="K3" s="48">
        <v>10</v>
      </c>
      <c r="L3" s="50">
        <v>11</v>
      </c>
    </row>
    <row r="4" spans="1:12" s="11" customFormat="1" ht="71.25" customHeight="1">
      <c r="A4" s="44">
        <v>1</v>
      </c>
      <c r="B4" s="62" t="s">
        <v>40</v>
      </c>
      <c r="C4" s="12">
        <v>150</v>
      </c>
      <c r="D4" s="12" t="s">
        <v>5</v>
      </c>
      <c r="E4" s="13"/>
      <c r="F4" s="52"/>
      <c r="G4" s="42">
        <f>ROUND(F4*(1+(I4/100)),2)</f>
        <v>0</v>
      </c>
      <c r="H4" s="43">
        <f>C4*F4</f>
        <v>0</v>
      </c>
      <c r="I4" s="53">
        <v>8</v>
      </c>
      <c r="J4" s="43">
        <f>H4+H4*I4/100</f>
        <v>0</v>
      </c>
      <c r="K4" s="47">
        <v>1</v>
      </c>
      <c r="L4" s="51"/>
    </row>
    <row r="5" spans="1:12" s="11" customFormat="1" ht="78" customHeight="1">
      <c r="A5" s="44">
        <v>6</v>
      </c>
      <c r="B5" s="62" t="s">
        <v>41</v>
      </c>
      <c r="C5" s="12">
        <v>50</v>
      </c>
      <c r="D5" s="12" t="s">
        <v>5</v>
      </c>
      <c r="E5" s="13"/>
      <c r="F5" s="52"/>
      <c r="G5" s="42">
        <f>ROUND(F5*(1+(I5/100)),2)</f>
        <v>0</v>
      </c>
      <c r="H5" s="43">
        <f>C5*F5</f>
        <v>0</v>
      </c>
      <c r="I5" s="53">
        <v>8</v>
      </c>
      <c r="J5" s="43">
        <f>H5+H5*I5/100</f>
        <v>0</v>
      </c>
      <c r="K5" s="47">
        <v>1</v>
      </c>
      <c r="L5" s="51"/>
    </row>
    <row r="6" spans="1:12" s="2" customFormat="1" ht="12.75">
      <c r="A6" s="3"/>
      <c r="B6" s="3"/>
      <c r="C6" s="4"/>
      <c r="D6" s="1"/>
      <c r="E6" s="5"/>
      <c r="F6" s="336" t="s">
        <v>10</v>
      </c>
      <c r="G6" s="336"/>
      <c r="H6" s="6">
        <f>SUM(H4:H5)</f>
        <v>0</v>
      </c>
      <c r="I6" s="5"/>
      <c r="J6" s="6">
        <f>SUM(J5:J5)</f>
        <v>0</v>
      </c>
      <c r="K6" s="46"/>
      <c r="L6" s="8"/>
    </row>
    <row r="7" spans="1:7" ht="12.75">
      <c r="A7" s="14" t="s">
        <v>9</v>
      </c>
      <c r="F7" s="15"/>
      <c r="G7" s="22"/>
    </row>
    <row r="8" spans="1:6" ht="12.75">
      <c r="A8" s="14"/>
      <c r="F8" s="15"/>
    </row>
    <row r="9" spans="1:10" ht="14.25" customHeight="1">
      <c r="A9" s="35"/>
      <c r="B9" s="36"/>
      <c r="C9" s="37"/>
      <c r="D9" s="37"/>
      <c r="E9" s="37"/>
      <c r="F9" s="38"/>
      <c r="G9" s="40"/>
      <c r="H9" s="40"/>
      <c r="I9" s="40"/>
      <c r="J9" s="39"/>
    </row>
    <row r="10" spans="1:12" s="14" customFormat="1" ht="19.5" customHeight="1">
      <c r="A10" s="19" t="s">
        <v>208</v>
      </c>
      <c r="B10" s="20"/>
      <c r="C10" s="20"/>
      <c r="D10" s="20"/>
      <c r="E10" s="20"/>
      <c r="F10" s="16"/>
      <c r="I10" s="17"/>
      <c r="J10" s="17"/>
      <c r="K10" s="7"/>
      <c r="L10" s="8"/>
    </row>
    <row r="11" spans="5:12" s="14" customFormat="1" ht="12.75" customHeight="1">
      <c r="E11" s="18"/>
      <c r="F11" s="20"/>
      <c r="G11" s="21"/>
      <c r="H11" s="17"/>
      <c r="I11" s="17"/>
      <c r="J11" s="17"/>
      <c r="K11" s="7"/>
      <c r="L11" s="8"/>
    </row>
    <row r="12" spans="1:12" s="14" customFormat="1" ht="40.5" customHeight="1">
      <c r="A12" s="337" t="s">
        <v>21</v>
      </c>
      <c r="B12" s="338"/>
      <c r="C12" s="338"/>
      <c r="D12" s="338"/>
      <c r="E12" s="338"/>
      <c r="F12" s="338"/>
      <c r="G12" s="338"/>
      <c r="H12" s="338"/>
      <c r="I12" s="338"/>
      <c r="J12" s="338"/>
      <c r="K12" s="7"/>
      <c r="L12" s="8"/>
    </row>
    <row r="13" spans="1:12" s="14" customFormat="1" ht="16.5" customHeight="1">
      <c r="A13" s="33"/>
      <c r="B13" s="34"/>
      <c r="C13" s="34"/>
      <c r="D13" s="34"/>
      <c r="E13" s="34"/>
      <c r="F13" s="34"/>
      <c r="G13" s="34"/>
      <c r="H13" s="34"/>
      <c r="I13" s="34"/>
      <c r="J13" s="34"/>
      <c r="K13" s="7"/>
      <c r="L13" s="8"/>
    </row>
    <row r="14" spans="1:12" s="14" customFormat="1" ht="12.75" customHeight="1">
      <c r="A14" s="23" t="s">
        <v>11</v>
      </c>
      <c r="E14" s="18"/>
      <c r="F14" s="18"/>
      <c r="G14" s="18"/>
      <c r="H14" s="18"/>
      <c r="I14" s="18"/>
      <c r="J14" s="18"/>
      <c r="K14" s="7"/>
      <c r="L14" s="8"/>
    </row>
    <row r="15" spans="1:12" s="14" customFormat="1" ht="12.75" customHeight="1">
      <c r="A15" s="23"/>
      <c r="E15" s="18"/>
      <c r="F15" s="18"/>
      <c r="G15" s="18"/>
      <c r="H15" s="18"/>
      <c r="I15" s="18"/>
      <c r="J15" s="18"/>
      <c r="K15" s="7"/>
      <c r="L15" s="8"/>
    </row>
    <row r="16" spans="5:12" s="14" customFormat="1" ht="12.75" customHeight="1">
      <c r="E16" s="18"/>
      <c r="F16" s="18"/>
      <c r="G16" s="18"/>
      <c r="H16" s="18"/>
      <c r="I16" s="18"/>
      <c r="J16" s="18"/>
      <c r="K16" s="7"/>
      <c r="L16" s="8"/>
    </row>
    <row r="17" spans="6:10" ht="12.75">
      <c r="F17" s="18"/>
      <c r="G17" s="18"/>
      <c r="H17" s="18"/>
      <c r="I17" s="18"/>
      <c r="J17" s="18"/>
    </row>
    <row r="18" ht="12.75">
      <c r="H18" s="24"/>
    </row>
    <row r="22" ht="12.75">
      <c r="L22" s="14"/>
    </row>
    <row r="23" ht="12.75">
      <c r="L23" s="14"/>
    </row>
    <row r="24" ht="12.75">
      <c r="L24" s="14"/>
    </row>
    <row r="25" ht="12.75">
      <c r="L25" s="14"/>
    </row>
    <row r="26" ht="12.75">
      <c r="L26" s="14"/>
    </row>
    <row r="27" ht="12.75">
      <c r="L27" s="14"/>
    </row>
    <row r="28" ht="12.75">
      <c r="L28" s="14"/>
    </row>
  </sheetData>
  <sheetProtection/>
  <mergeCells count="5">
    <mergeCell ref="A1:J1"/>
    <mergeCell ref="A2:B2"/>
    <mergeCell ref="A3:B3"/>
    <mergeCell ref="F6:G6"/>
    <mergeCell ref="A12:J12"/>
  </mergeCells>
  <printOptions/>
  <pageMargins left="0.28" right="0.26" top="1" bottom="0.51" header="0.33" footer="0.23"/>
  <pageSetup fitToHeight="0" horizontalDpi="600" verticalDpi="600" orientation="landscape" scale="83" r:id="rId1"/>
  <headerFooter alignWithMargins="0">
    <oddHeader>&amp;LNr sprawy ZP/39/2018&amp;CZestawienie asortymentowo-ilościowo-cenowe
&amp;RZałącznik nr 2 SIWZ</oddHeader>
    <oddFooter>&amp;CStrona &amp;P z &amp;N&amp;R&amp;A</oddFooter>
  </headerFooter>
</worksheet>
</file>

<file path=xl/worksheets/sheet15.xml><?xml version="1.0" encoding="utf-8"?>
<worksheet xmlns="http://schemas.openxmlformats.org/spreadsheetml/2006/main" xmlns:r="http://schemas.openxmlformats.org/officeDocument/2006/relationships">
  <dimension ref="A1:L44"/>
  <sheetViews>
    <sheetView tabSelected="1" view="pageLayout" zoomScaleNormal="70" workbookViewId="0" topLeftCell="A16">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239</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10</v>
      </c>
    </row>
    <row r="4" spans="1:11" s="25" customFormat="1" ht="48">
      <c r="A4" s="63">
        <v>1</v>
      </c>
      <c r="B4" s="65" t="s">
        <v>66</v>
      </c>
      <c r="C4" s="64">
        <v>500</v>
      </c>
      <c r="D4" s="12" t="s">
        <v>5</v>
      </c>
      <c r="E4" s="13"/>
      <c r="F4" s="52"/>
      <c r="G4" s="42">
        <f aca="true" t="shared" si="0" ref="G4:G21">ROUND(F4*(1+(I4/100)),2)</f>
        <v>0</v>
      </c>
      <c r="H4" s="43">
        <f aca="true" t="shared" si="1" ref="H4:H21">C4*F4</f>
        <v>0</v>
      </c>
      <c r="I4" s="215">
        <v>8</v>
      </c>
      <c r="J4" s="43">
        <f aca="true" t="shared" si="2" ref="J4:J21">H4+H4*I4/100</f>
        <v>0</v>
      </c>
      <c r="K4" s="51"/>
    </row>
    <row r="5" spans="1:11" s="25" customFormat="1" ht="96">
      <c r="A5" s="63">
        <v>2</v>
      </c>
      <c r="B5" s="65" t="s">
        <v>43</v>
      </c>
      <c r="C5" s="64">
        <v>5000</v>
      </c>
      <c r="D5" s="12" t="s">
        <v>5</v>
      </c>
      <c r="E5" s="13"/>
      <c r="F5" s="52"/>
      <c r="G5" s="42">
        <f t="shared" si="0"/>
        <v>0</v>
      </c>
      <c r="H5" s="43">
        <f t="shared" si="1"/>
        <v>0</v>
      </c>
      <c r="I5" s="215">
        <v>8</v>
      </c>
      <c r="J5" s="43">
        <f t="shared" si="2"/>
        <v>0</v>
      </c>
      <c r="K5" s="51"/>
    </row>
    <row r="6" spans="1:11" s="25" customFormat="1" ht="108">
      <c r="A6" s="63">
        <v>3</v>
      </c>
      <c r="B6" s="66" t="s">
        <v>44</v>
      </c>
      <c r="C6" s="64">
        <v>1000</v>
      </c>
      <c r="D6" s="12" t="s">
        <v>5</v>
      </c>
      <c r="E6" s="13"/>
      <c r="F6" s="52"/>
      <c r="G6" s="42">
        <f t="shared" si="0"/>
        <v>0</v>
      </c>
      <c r="H6" s="43">
        <f t="shared" si="1"/>
        <v>0</v>
      </c>
      <c r="I6" s="215">
        <v>8</v>
      </c>
      <c r="J6" s="43">
        <f t="shared" si="2"/>
        <v>0</v>
      </c>
      <c r="K6" s="51"/>
    </row>
    <row r="7" spans="1:11" s="25" customFormat="1" ht="31.5" customHeight="1">
      <c r="A7" s="63">
        <v>4</v>
      </c>
      <c r="B7" s="66" t="s">
        <v>45</v>
      </c>
      <c r="C7" s="64">
        <v>400</v>
      </c>
      <c r="D7" s="12" t="s">
        <v>5</v>
      </c>
      <c r="E7" s="13"/>
      <c r="F7" s="52"/>
      <c r="G7" s="42">
        <f t="shared" si="0"/>
        <v>0</v>
      </c>
      <c r="H7" s="43">
        <f t="shared" si="1"/>
        <v>0</v>
      </c>
      <c r="I7" s="215">
        <v>8</v>
      </c>
      <c r="J7" s="43">
        <f t="shared" si="2"/>
        <v>0</v>
      </c>
      <c r="K7" s="51"/>
    </row>
    <row r="8" spans="1:11" s="25" customFormat="1" ht="180">
      <c r="A8" s="63">
        <v>5</v>
      </c>
      <c r="B8" s="66" t="s">
        <v>46</v>
      </c>
      <c r="C8" s="64">
        <v>5000</v>
      </c>
      <c r="D8" s="12" t="s">
        <v>5</v>
      </c>
      <c r="E8" s="13"/>
      <c r="F8" s="52"/>
      <c r="G8" s="42">
        <f t="shared" si="0"/>
        <v>0</v>
      </c>
      <c r="H8" s="43">
        <f t="shared" si="1"/>
        <v>0</v>
      </c>
      <c r="I8" s="215">
        <v>8</v>
      </c>
      <c r="J8" s="43">
        <f t="shared" si="2"/>
        <v>0</v>
      </c>
      <c r="K8" s="51"/>
    </row>
    <row r="9" spans="1:11" s="25" customFormat="1" ht="132">
      <c r="A9" s="63">
        <v>6</v>
      </c>
      <c r="B9" s="65" t="s">
        <v>47</v>
      </c>
      <c r="C9" s="64">
        <v>300</v>
      </c>
      <c r="D9" s="12" t="s">
        <v>5</v>
      </c>
      <c r="E9" s="13"/>
      <c r="F9" s="52"/>
      <c r="G9" s="42">
        <f t="shared" si="0"/>
        <v>0</v>
      </c>
      <c r="H9" s="43">
        <f t="shared" si="1"/>
        <v>0</v>
      </c>
      <c r="I9" s="215">
        <v>8</v>
      </c>
      <c r="J9" s="43">
        <f t="shared" si="2"/>
        <v>0</v>
      </c>
      <c r="K9" s="51"/>
    </row>
    <row r="10" spans="1:11" s="25" customFormat="1" ht="168">
      <c r="A10" s="63">
        <v>7</v>
      </c>
      <c r="B10" s="67" t="s">
        <v>48</v>
      </c>
      <c r="C10" s="64">
        <v>400</v>
      </c>
      <c r="D10" s="12" t="s">
        <v>5</v>
      </c>
      <c r="E10" s="13"/>
      <c r="F10" s="52"/>
      <c r="G10" s="42">
        <f t="shared" si="0"/>
        <v>0</v>
      </c>
      <c r="H10" s="43">
        <f t="shared" si="1"/>
        <v>0</v>
      </c>
      <c r="I10" s="215">
        <v>8</v>
      </c>
      <c r="J10" s="43">
        <f t="shared" si="2"/>
        <v>0</v>
      </c>
      <c r="K10" s="51"/>
    </row>
    <row r="11" spans="1:11" s="11" customFormat="1" ht="192">
      <c r="A11" s="63">
        <v>8</v>
      </c>
      <c r="B11" s="67" t="s">
        <v>49</v>
      </c>
      <c r="C11" s="64">
        <v>100</v>
      </c>
      <c r="D11" s="12" t="s">
        <v>5</v>
      </c>
      <c r="E11" s="13"/>
      <c r="F11" s="52"/>
      <c r="G11" s="42">
        <f t="shared" si="0"/>
        <v>0</v>
      </c>
      <c r="H11" s="43">
        <f t="shared" si="1"/>
        <v>0</v>
      </c>
      <c r="I11" s="215">
        <v>8</v>
      </c>
      <c r="J11" s="43">
        <f t="shared" si="2"/>
        <v>0</v>
      </c>
      <c r="K11" s="51"/>
    </row>
    <row r="12" spans="1:11" s="11" customFormat="1" ht="192">
      <c r="A12" s="63">
        <v>9</v>
      </c>
      <c r="B12" s="67" t="s">
        <v>50</v>
      </c>
      <c r="C12" s="64">
        <v>100</v>
      </c>
      <c r="D12" s="12" t="s">
        <v>5</v>
      </c>
      <c r="E12" s="13"/>
      <c r="F12" s="52"/>
      <c r="G12" s="42">
        <f t="shared" si="0"/>
        <v>0</v>
      </c>
      <c r="H12" s="43">
        <f t="shared" si="1"/>
        <v>0</v>
      </c>
      <c r="I12" s="215">
        <v>8</v>
      </c>
      <c r="J12" s="43">
        <f t="shared" si="2"/>
        <v>0</v>
      </c>
      <c r="K12" s="51"/>
    </row>
    <row r="13" spans="1:11" s="11" customFormat="1" ht="120">
      <c r="A13" s="63">
        <v>10</v>
      </c>
      <c r="B13" s="65" t="s">
        <v>51</v>
      </c>
      <c r="C13" s="64">
        <v>100</v>
      </c>
      <c r="D13" s="12" t="s">
        <v>5</v>
      </c>
      <c r="E13" s="13"/>
      <c r="F13" s="52"/>
      <c r="G13" s="42">
        <f t="shared" si="0"/>
        <v>0</v>
      </c>
      <c r="H13" s="43">
        <f t="shared" si="1"/>
        <v>0</v>
      </c>
      <c r="I13" s="215">
        <v>8</v>
      </c>
      <c r="J13" s="43">
        <f t="shared" si="2"/>
        <v>0</v>
      </c>
      <c r="K13" s="51"/>
    </row>
    <row r="14" spans="1:11" s="11" customFormat="1" ht="48">
      <c r="A14" s="63">
        <v>11</v>
      </c>
      <c r="B14" s="65" t="s">
        <v>52</v>
      </c>
      <c r="C14" s="64">
        <v>200</v>
      </c>
      <c r="D14" s="12" t="s">
        <v>5</v>
      </c>
      <c r="E14" s="13"/>
      <c r="F14" s="52"/>
      <c r="G14" s="42">
        <f t="shared" si="0"/>
        <v>0</v>
      </c>
      <c r="H14" s="43">
        <f t="shared" si="1"/>
        <v>0</v>
      </c>
      <c r="I14" s="215">
        <v>8</v>
      </c>
      <c r="J14" s="43">
        <f t="shared" si="2"/>
        <v>0</v>
      </c>
      <c r="K14" s="51"/>
    </row>
    <row r="15" spans="1:11" s="11" customFormat="1" ht="144">
      <c r="A15" s="63">
        <v>12</v>
      </c>
      <c r="B15" s="65" t="s">
        <v>53</v>
      </c>
      <c r="C15" s="64">
        <v>50</v>
      </c>
      <c r="D15" s="12" t="s">
        <v>5</v>
      </c>
      <c r="E15" s="13"/>
      <c r="F15" s="52"/>
      <c r="G15" s="42">
        <f t="shared" si="0"/>
        <v>0</v>
      </c>
      <c r="H15" s="43">
        <f t="shared" si="1"/>
        <v>0</v>
      </c>
      <c r="I15" s="215">
        <v>8</v>
      </c>
      <c r="J15" s="43">
        <f t="shared" si="2"/>
        <v>0</v>
      </c>
      <c r="K15" s="51"/>
    </row>
    <row r="16" spans="1:11" s="11" customFormat="1" ht="252">
      <c r="A16" s="63">
        <v>13</v>
      </c>
      <c r="B16" s="67" t="s">
        <v>54</v>
      </c>
      <c r="C16" s="64">
        <v>20</v>
      </c>
      <c r="D16" s="12" t="s">
        <v>5</v>
      </c>
      <c r="E16" s="13"/>
      <c r="F16" s="52"/>
      <c r="G16" s="42">
        <f t="shared" si="0"/>
        <v>0</v>
      </c>
      <c r="H16" s="43">
        <f t="shared" si="1"/>
        <v>0</v>
      </c>
      <c r="I16" s="215">
        <v>8</v>
      </c>
      <c r="J16" s="43">
        <f t="shared" si="2"/>
        <v>0</v>
      </c>
      <c r="K16" s="51"/>
    </row>
    <row r="17" spans="1:11" s="11" customFormat="1" ht="48">
      <c r="A17" s="63">
        <v>14</v>
      </c>
      <c r="B17" s="65" t="s">
        <v>55</v>
      </c>
      <c r="C17" s="64">
        <v>300</v>
      </c>
      <c r="D17" s="12" t="s">
        <v>5</v>
      </c>
      <c r="E17" s="13"/>
      <c r="F17" s="52"/>
      <c r="G17" s="42">
        <f t="shared" si="0"/>
        <v>0</v>
      </c>
      <c r="H17" s="43">
        <f t="shared" si="1"/>
        <v>0</v>
      </c>
      <c r="I17" s="215">
        <v>8</v>
      </c>
      <c r="J17" s="43">
        <f t="shared" si="2"/>
        <v>0</v>
      </c>
      <c r="K17" s="51"/>
    </row>
    <row r="18" spans="1:11" s="11" customFormat="1" ht="120">
      <c r="A18" s="63">
        <v>15</v>
      </c>
      <c r="B18" s="65" t="s">
        <v>56</v>
      </c>
      <c r="C18" s="64">
        <v>50</v>
      </c>
      <c r="D18" s="12" t="s">
        <v>5</v>
      </c>
      <c r="E18" s="13"/>
      <c r="F18" s="52"/>
      <c r="G18" s="42">
        <f t="shared" si="0"/>
        <v>0</v>
      </c>
      <c r="H18" s="43">
        <f t="shared" si="1"/>
        <v>0</v>
      </c>
      <c r="I18" s="215">
        <v>8</v>
      </c>
      <c r="J18" s="43">
        <f t="shared" si="2"/>
        <v>0</v>
      </c>
      <c r="K18" s="51"/>
    </row>
    <row r="19" spans="1:11" s="11" customFormat="1" ht="219.75" customHeight="1">
      <c r="A19" s="63">
        <v>16</v>
      </c>
      <c r="B19" s="65" t="s">
        <v>206</v>
      </c>
      <c r="C19" s="64">
        <v>50</v>
      </c>
      <c r="D19" s="12" t="s">
        <v>5</v>
      </c>
      <c r="E19" s="13"/>
      <c r="F19" s="52"/>
      <c r="G19" s="42">
        <f t="shared" si="0"/>
        <v>0</v>
      </c>
      <c r="H19" s="43">
        <f t="shared" si="1"/>
        <v>0</v>
      </c>
      <c r="I19" s="215">
        <v>8</v>
      </c>
      <c r="J19" s="43">
        <f t="shared" si="2"/>
        <v>0</v>
      </c>
      <c r="K19" s="51"/>
    </row>
    <row r="20" spans="1:11" s="11" customFormat="1" ht="48">
      <c r="A20" s="63">
        <v>17</v>
      </c>
      <c r="B20" s="67" t="s">
        <v>60</v>
      </c>
      <c r="C20" s="64">
        <v>50</v>
      </c>
      <c r="D20" s="12" t="s">
        <v>5</v>
      </c>
      <c r="E20" s="13"/>
      <c r="F20" s="52"/>
      <c r="G20" s="42">
        <f t="shared" si="0"/>
        <v>0</v>
      </c>
      <c r="H20" s="43">
        <f t="shared" si="1"/>
        <v>0</v>
      </c>
      <c r="I20" s="215">
        <v>8</v>
      </c>
      <c r="J20" s="43">
        <f t="shared" si="2"/>
        <v>0</v>
      </c>
      <c r="K20" s="51"/>
    </row>
    <row r="21" spans="1:11" s="11" customFormat="1" ht="60">
      <c r="A21" s="63">
        <v>18</v>
      </c>
      <c r="B21" s="66" t="s">
        <v>61</v>
      </c>
      <c r="C21" s="64">
        <v>10</v>
      </c>
      <c r="D21" s="12" t="s">
        <v>5</v>
      </c>
      <c r="E21" s="13"/>
      <c r="F21" s="52"/>
      <c r="G21" s="42">
        <f t="shared" si="0"/>
        <v>0</v>
      </c>
      <c r="H21" s="43">
        <f t="shared" si="1"/>
        <v>0</v>
      </c>
      <c r="I21" s="215">
        <v>8</v>
      </c>
      <c r="J21" s="43">
        <f t="shared" si="2"/>
        <v>0</v>
      </c>
      <c r="K21" s="51"/>
    </row>
    <row r="22" spans="1:12" s="2" customFormat="1" ht="12.75">
      <c r="A22" s="3"/>
      <c r="B22" s="3"/>
      <c r="C22" s="4"/>
      <c r="D22" s="1"/>
      <c r="E22" s="5"/>
      <c r="F22" s="336" t="s">
        <v>10</v>
      </c>
      <c r="G22" s="336"/>
      <c r="H22" s="6">
        <f>SUM(H4:H21)</f>
        <v>0</v>
      </c>
      <c r="I22" s="5"/>
      <c r="J22" s="6">
        <f>SUM(J4:J21)</f>
        <v>0</v>
      </c>
      <c r="K22" s="46"/>
      <c r="L22" s="8"/>
    </row>
    <row r="23" spans="1:7" ht="12.75">
      <c r="A23" s="14" t="s">
        <v>9</v>
      </c>
      <c r="F23" s="15"/>
      <c r="G23" s="22"/>
    </row>
    <row r="24" spans="1:6" ht="12.75">
      <c r="A24" s="14"/>
      <c r="F24" s="15"/>
    </row>
    <row r="25" spans="1:10" ht="14.25" customHeight="1">
      <c r="A25" s="35"/>
      <c r="B25" s="36"/>
      <c r="C25" s="37"/>
      <c r="D25" s="37"/>
      <c r="E25" s="37"/>
      <c r="F25" s="38"/>
      <c r="G25" s="40"/>
      <c r="H25" s="40"/>
      <c r="I25" s="40"/>
      <c r="J25" s="39"/>
    </row>
    <row r="26" spans="1:11" s="14" customFormat="1" ht="19.5" customHeight="1">
      <c r="A26" s="19" t="s">
        <v>208</v>
      </c>
      <c r="B26" s="20"/>
      <c r="C26" s="20"/>
      <c r="D26" s="20"/>
      <c r="E26" s="20"/>
      <c r="F26" s="16"/>
      <c r="I26" s="17"/>
      <c r="J26" s="17"/>
      <c r="K26" s="8"/>
    </row>
    <row r="27" spans="5:11" s="14" customFormat="1" ht="12.75" customHeight="1">
      <c r="E27" s="18"/>
      <c r="F27" s="20"/>
      <c r="G27" s="21"/>
      <c r="H27" s="17"/>
      <c r="I27" s="17"/>
      <c r="J27" s="17"/>
      <c r="K27" s="8"/>
    </row>
    <row r="28" spans="1:11" s="14" customFormat="1" ht="40.5" customHeight="1">
      <c r="A28" s="337" t="s">
        <v>21</v>
      </c>
      <c r="B28" s="337"/>
      <c r="C28" s="337"/>
      <c r="D28" s="337"/>
      <c r="E28" s="337"/>
      <c r="F28" s="337"/>
      <c r="G28" s="337"/>
      <c r="H28" s="337"/>
      <c r="I28" s="337"/>
      <c r="J28" s="337"/>
      <c r="K28" s="8"/>
    </row>
    <row r="29" spans="1:11" s="14" customFormat="1" ht="16.5" customHeight="1">
      <c r="A29" s="33"/>
      <c r="B29" s="34"/>
      <c r="C29" s="34"/>
      <c r="D29" s="34"/>
      <c r="E29" s="34"/>
      <c r="F29" s="34"/>
      <c r="G29" s="34"/>
      <c r="H29" s="34"/>
      <c r="I29" s="34"/>
      <c r="J29" s="34"/>
      <c r="K29" s="8"/>
    </row>
    <row r="30" spans="1:11" s="14" customFormat="1" ht="12.75" customHeight="1">
      <c r="A30" s="23" t="s">
        <v>11</v>
      </c>
      <c r="E30" s="18"/>
      <c r="F30" s="18"/>
      <c r="G30" s="18"/>
      <c r="H30" s="18"/>
      <c r="I30" s="18"/>
      <c r="J30" s="18"/>
      <c r="K30" s="8"/>
    </row>
    <row r="31" spans="1:11" s="14" customFormat="1" ht="12.75" customHeight="1">
      <c r="A31" s="23"/>
      <c r="E31" s="18"/>
      <c r="F31" s="18"/>
      <c r="G31" s="18"/>
      <c r="H31" s="18"/>
      <c r="I31" s="18"/>
      <c r="J31" s="18"/>
      <c r="K31" s="8"/>
    </row>
    <row r="32" spans="5:11" s="14" customFormat="1" ht="12.75" customHeight="1">
      <c r="E32" s="18"/>
      <c r="F32" s="18"/>
      <c r="G32" s="18"/>
      <c r="H32" s="18"/>
      <c r="I32" s="18"/>
      <c r="J32" s="18"/>
      <c r="K32" s="8"/>
    </row>
    <row r="33" spans="6:10" ht="12.75">
      <c r="F33" s="18"/>
      <c r="G33" s="18"/>
      <c r="H33" s="18"/>
      <c r="I33" s="18"/>
      <c r="J33" s="18"/>
    </row>
    <row r="34" ht="12.75">
      <c r="H34" s="24"/>
    </row>
    <row r="38" ht="12.75">
      <c r="K38" s="14"/>
    </row>
    <row r="39" ht="12.75">
      <c r="K39" s="14"/>
    </row>
    <row r="40" ht="12.75">
      <c r="K40" s="14"/>
    </row>
    <row r="41" ht="12.75">
      <c r="K41" s="14"/>
    </row>
    <row r="42" ht="12.75">
      <c r="K42" s="14"/>
    </row>
    <row r="43" ht="12.75">
      <c r="K43" s="14"/>
    </row>
    <row r="44" ht="12.75">
      <c r="K44" s="14"/>
    </row>
  </sheetData>
  <sheetProtection/>
  <mergeCells count="5">
    <mergeCell ref="A1:J1"/>
    <mergeCell ref="A2:B2"/>
    <mergeCell ref="A3:B3"/>
    <mergeCell ref="F22:G22"/>
    <mergeCell ref="A28:J28"/>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worksheet>
</file>

<file path=xl/worksheets/sheet16.xml><?xml version="1.0" encoding="utf-8"?>
<worksheet xmlns="http://schemas.openxmlformats.org/spreadsheetml/2006/main" xmlns:r="http://schemas.openxmlformats.org/officeDocument/2006/relationships">
  <dimension ref="A1:L29"/>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240</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10</v>
      </c>
    </row>
    <row r="4" spans="1:11" s="11" customFormat="1" ht="36">
      <c r="A4" s="63">
        <v>1</v>
      </c>
      <c r="B4" s="67" t="s">
        <v>57</v>
      </c>
      <c r="C4" s="64">
        <v>1000</v>
      </c>
      <c r="D4" s="12" t="s">
        <v>5</v>
      </c>
      <c r="E4" s="13"/>
      <c r="F4" s="52"/>
      <c r="G4" s="42">
        <f>ROUND(F4*(1+(I4/100)),2)</f>
        <v>0</v>
      </c>
      <c r="H4" s="43">
        <f>C4*F4</f>
        <v>0</v>
      </c>
      <c r="I4" s="215">
        <v>8</v>
      </c>
      <c r="J4" s="43">
        <f>H4+H4*I4/100</f>
        <v>0</v>
      </c>
      <c r="K4" s="51"/>
    </row>
    <row r="5" spans="1:11" s="11" customFormat="1" ht="48">
      <c r="A5" s="63">
        <v>2</v>
      </c>
      <c r="B5" s="67" t="s">
        <v>58</v>
      </c>
      <c r="C5" s="64">
        <v>2000</v>
      </c>
      <c r="D5" s="12" t="s">
        <v>5</v>
      </c>
      <c r="E5" s="13"/>
      <c r="F5" s="52"/>
      <c r="G5" s="42">
        <f>ROUND(F5*(1+(I5/100)),2)</f>
        <v>0</v>
      </c>
      <c r="H5" s="43">
        <f>C5*F5</f>
        <v>0</v>
      </c>
      <c r="I5" s="215">
        <v>8</v>
      </c>
      <c r="J5" s="43">
        <f>H5+H5*I5/100</f>
        <v>0</v>
      </c>
      <c r="K5" s="51"/>
    </row>
    <row r="6" spans="1:11" s="11" customFormat="1" ht="36">
      <c r="A6" s="63">
        <v>3</v>
      </c>
      <c r="B6" s="67" t="s">
        <v>59</v>
      </c>
      <c r="C6" s="64">
        <v>1000</v>
      </c>
      <c r="D6" s="12" t="s">
        <v>5</v>
      </c>
      <c r="E6" s="13"/>
      <c r="F6" s="52"/>
      <c r="G6" s="42">
        <f>ROUND(F6*(1+(I6/100)),2)</f>
        <v>0</v>
      </c>
      <c r="H6" s="43">
        <f>C6*F6</f>
        <v>0</v>
      </c>
      <c r="I6" s="215">
        <v>8</v>
      </c>
      <c r="J6" s="43">
        <f>H6+H6*I6/100</f>
        <v>0</v>
      </c>
      <c r="K6" s="51"/>
    </row>
    <row r="7" spans="1:12" s="2" customFormat="1" ht="12.75">
      <c r="A7" s="3"/>
      <c r="B7" s="3"/>
      <c r="C7" s="4"/>
      <c r="D7" s="1"/>
      <c r="E7" s="5"/>
      <c r="F7" s="336" t="s">
        <v>10</v>
      </c>
      <c r="G7" s="336"/>
      <c r="H7" s="6">
        <f>SUM(H4:H6)</f>
        <v>0</v>
      </c>
      <c r="I7" s="5"/>
      <c r="J7" s="6">
        <f>SUM(J4:J6)</f>
        <v>0</v>
      </c>
      <c r="K7" s="46"/>
      <c r="L7" s="8"/>
    </row>
    <row r="8" spans="1:7" ht="12.75">
      <c r="A8" s="14" t="s">
        <v>9</v>
      </c>
      <c r="F8" s="15"/>
      <c r="G8" s="22"/>
    </row>
    <row r="9" spans="1:6" ht="12.75">
      <c r="A9" s="14"/>
      <c r="F9" s="15"/>
    </row>
    <row r="10" spans="1:10" ht="14.25" customHeight="1">
      <c r="A10" s="35"/>
      <c r="B10" s="36"/>
      <c r="C10" s="37"/>
      <c r="D10" s="37"/>
      <c r="E10" s="37"/>
      <c r="F10" s="38"/>
      <c r="G10" s="40"/>
      <c r="H10" s="40"/>
      <c r="I10" s="40"/>
      <c r="J10" s="39"/>
    </row>
    <row r="11" spans="1:11" s="14" customFormat="1" ht="19.5" customHeight="1">
      <c r="A11" s="19" t="s">
        <v>208</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37" t="s">
        <v>21</v>
      </c>
      <c r="B13" s="337"/>
      <c r="C13" s="337"/>
      <c r="D13" s="337"/>
      <c r="E13" s="337"/>
      <c r="F13" s="337"/>
      <c r="G13" s="337"/>
      <c r="H13" s="337"/>
      <c r="I13" s="337"/>
      <c r="J13" s="337"/>
      <c r="K13" s="8"/>
    </row>
    <row r="14" spans="1:11" s="14" customFormat="1" ht="16.5" customHeight="1">
      <c r="A14" s="33"/>
      <c r="B14" s="34"/>
      <c r="C14" s="34"/>
      <c r="D14" s="34"/>
      <c r="E14" s="34"/>
      <c r="F14" s="34"/>
      <c r="G14" s="34"/>
      <c r="H14" s="34"/>
      <c r="I14" s="34"/>
      <c r="J14" s="34"/>
      <c r="K14" s="8"/>
    </row>
    <row r="15" spans="1:11" s="14" customFormat="1" ht="12.75" customHeight="1">
      <c r="A15" s="23" t="s">
        <v>11</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6:10" ht="12.75">
      <c r="F18" s="18"/>
      <c r="G18" s="18"/>
      <c r="H18" s="18"/>
      <c r="I18" s="18"/>
      <c r="J18" s="18"/>
    </row>
    <row r="19" ht="12.75">
      <c r="H19" s="24"/>
    </row>
    <row r="23" ht="12.75">
      <c r="K23" s="14"/>
    </row>
    <row r="24" ht="12.75">
      <c r="K24" s="14"/>
    </row>
    <row r="25" ht="12.75">
      <c r="K25" s="14"/>
    </row>
    <row r="26" ht="12.75">
      <c r="K26" s="14"/>
    </row>
    <row r="27" ht="12.75">
      <c r="K27" s="14"/>
    </row>
    <row r="28" ht="12.75">
      <c r="K28" s="14"/>
    </row>
    <row r="29" ht="12.75">
      <c r="K29" s="14"/>
    </row>
  </sheetData>
  <sheetProtection/>
  <mergeCells count="5">
    <mergeCell ref="A1:J1"/>
    <mergeCell ref="A2:B2"/>
    <mergeCell ref="A3:B3"/>
    <mergeCell ref="F7:G7"/>
    <mergeCell ref="A13:J13"/>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colBreaks count="1" manualBreakCount="1">
    <brk id="11" max="6" man="1"/>
  </colBreaks>
</worksheet>
</file>

<file path=xl/worksheets/sheet17.xml><?xml version="1.0" encoding="utf-8"?>
<worksheet xmlns="http://schemas.openxmlformats.org/spreadsheetml/2006/main" xmlns:r="http://schemas.openxmlformats.org/officeDocument/2006/relationships">
  <dimension ref="A1:L30"/>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241</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10</v>
      </c>
    </row>
    <row r="4" spans="1:11" s="11" customFormat="1" ht="36">
      <c r="A4" s="63">
        <v>1</v>
      </c>
      <c r="B4" s="66" t="s">
        <v>62</v>
      </c>
      <c r="C4" s="64">
        <v>100</v>
      </c>
      <c r="D4" s="12" t="s">
        <v>5</v>
      </c>
      <c r="E4" s="13"/>
      <c r="F4" s="52"/>
      <c r="G4" s="42">
        <f>ROUND(F4*(1+(I4/100)),2)</f>
        <v>0</v>
      </c>
      <c r="H4" s="43">
        <f>C4*F4</f>
        <v>0</v>
      </c>
      <c r="I4" s="215">
        <v>8</v>
      </c>
      <c r="J4" s="43">
        <f>H4+H4*I4/100</f>
        <v>0</v>
      </c>
      <c r="K4" s="51"/>
    </row>
    <row r="5" spans="1:11" s="11" customFormat="1" ht="24">
      <c r="A5" s="63">
        <v>2</v>
      </c>
      <c r="B5" s="66" t="s">
        <v>63</v>
      </c>
      <c r="C5" s="64">
        <v>100</v>
      </c>
      <c r="D5" s="12" t="s">
        <v>5</v>
      </c>
      <c r="E5" s="13"/>
      <c r="F5" s="52"/>
      <c r="G5" s="42">
        <f>ROUND(F5*(1+(I5/100)),2)</f>
        <v>0</v>
      </c>
      <c r="H5" s="43">
        <f>C5*F5</f>
        <v>0</v>
      </c>
      <c r="I5" s="215">
        <v>8</v>
      </c>
      <c r="J5" s="43">
        <f>H5+H5*I5/100</f>
        <v>0</v>
      </c>
      <c r="K5" s="51"/>
    </row>
    <row r="6" spans="1:11" s="11" customFormat="1" ht="36">
      <c r="A6" s="63">
        <v>3</v>
      </c>
      <c r="B6" s="66" t="s">
        <v>64</v>
      </c>
      <c r="C6" s="64">
        <v>1000</v>
      </c>
      <c r="D6" s="12" t="s">
        <v>5</v>
      </c>
      <c r="E6" s="13"/>
      <c r="F6" s="52"/>
      <c r="G6" s="42">
        <f>ROUND(F6*(1+(I6/100)),2)</f>
        <v>0</v>
      </c>
      <c r="H6" s="43">
        <f>C6*F6</f>
        <v>0</v>
      </c>
      <c r="I6" s="215">
        <v>8</v>
      </c>
      <c r="J6" s="43">
        <f>H6+H6*I6/100</f>
        <v>0</v>
      </c>
      <c r="K6" s="51"/>
    </row>
    <row r="7" spans="1:11" s="11" customFormat="1" ht="36">
      <c r="A7" s="63">
        <v>4</v>
      </c>
      <c r="B7" s="66" t="s">
        <v>65</v>
      </c>
      <c r="C7" s="64">
        <v>200</v>
      </c>
      <c r="D7" s="12" t="s">
        <v>5</v>
      </c>
      <c r="E7" s="13"/>
      <c r="F7" s="52"/>
      <c r="G7" s="42">
        <f>ROUND(F7*(1+(I7/100)),2)</f>
        <v>0</v>
      </c>
      <c r="H7" s="43">
        <f>C7*F7</f>
        <v>0</v>
      </c>
      <c r="I7" s="215">
        <v>8</v>
      </c>
      <c r="J7" s="43">
        <f>H7+H7*I7/100</f>
        <v>0</v>
      </c>
      <c r="K7" s="51"/>
    </row>
    <row r="8" spans="1:12" s="2" customFormat="1" ht="12.75">
      <c r="A8" s="3"/>
      <c r="B8" s="3"/>
      <c r="C8" s="4"/>
      <c r="D8" s="1"/>
      <c r="E8" s="5"/>
      <c r="F8" s="336" t="s">
        <v>10</v>
      </c>
      <c r="G8" s="336"/>
      <c r="H8" s="6">
        <f>SUM(H4:H7)</f>
        <v>0</v>
      </c>
      <c r="I8" s="5"/>
      <c r="J8" s="6">
        <f>SUM(J4:J7)</f>
        <v>0</v>
      </c>
      <c r="K8" s="46"/>
      <c r="L8" s="8"/>
    </row>
    <row r="9" spans="1:7" ht="12.75">
      <c r="A9" s="14" t="s">
        <v>9</v>
      </c>
      <c r="F9" s="15"/>
      <c r="G9" s="22"/>
    </row>
    <row r="10" spans="1:6" ht="12.75">
      <c r="A10" s="14"/>
      <c r="F10" s="15"/>
    </row>
    <row r="11" spans="1:10" ht="14.25" customHeight="1">
      <c r="A11" s="35"/>
      <c r="B11" s="36"/>
      <c r="C11" s="37"/>
      <c r="D11" s="37"/>
      <c r="E11" s="37"/>
      <c r="F11" s="38"/>
      <c r="G11" s="40"/>
      <c r="H11" s="40"/>
      <c r="I11" s="40"/>
      <c r="J11" s="39"/>
    </row>
    <row r="12" spans="1:11" s="14" customFormat="1" ht="19.5" customHeight="1">
      <c r="A12" s="19" t="s">
        <v>208</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37" t="s">
        <v>21</v>
      </c>
      <c r="B14" s="337"/>
      <c r="C14" s="337"/>
      <c r="D14" s="337"/>
      <c r="E14" s="337"/>
      <c r="F14" s="337"/>
      <c r="G14" s="337"/>
      <c r="H14" s="337"/>
      <c r="I14" s="337"/>
      <c r="J14" s="337"/>
      <c r="K14" s="8"/>
    </row>
    <row r="15" spans="1:11" s="14" customFormat="1" ht="16.5" customHeight="1">
      <c r="A15" s="33"/>
      <c r="B15" s="34"/>
      <c r="C15" s="34"/>
      <c r="D15" s="34"/>
      <c r="E15" s="34"/>
      <c r="F15" s="34"/>
      <c r="G15" s="34"/>
      <c r="H15" s="34"/>
      <c r="I15" s="34"/>
      <c r="J15" s="34"/>
      <c r="K15" s="8"/>
    </row>
    <row r="16" spans="1:11" s="14" customFormat="1" ht="12.75" customHeight="1">
      <c r="A16" s="23" t="s">
        <v>11</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c r="I19" s="18"/>
      <c r="J19" s="18"/>
    </row>
    <row r="20" ht="12.75">
      <c r="H20" s="24"/>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colBreaks count="1" manualBreakCount="1">
    <brk id="11" max="7" man="1"/>
  </colBreaks>
</worksheet>
</file>

<file path=xl/worksheets/sheet18.xml><?xml version="1.0" encoding="utf-8"?>
<worksheet xmlns="http://schemas.openxmlformats.org/spreadsheetml/2006/main" xmlns:r="http://schemas.openxmlformats.org/officeDocument/2006/relationships">
  <dimension ref="A1:K31"/>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242</v>
      </c>
      <c r="B1" s="332"/>
      <c r="C1" s="332"/>
      <c r="D1" s="332"/>
      <c r="E1" s="332"/>
      <c r="F1" s="332"/>
      <c r="G1" s="332"/>
      <c r="H1" s="332"/>
      <c r="I1" s="332"/>
      <c r="J1" s="332"/>
    </row>
    <row r="2" spans="1:11" s="11" customFormat="1" ht="63"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54" t="s">
        <v>13</v>
      </c>
      <c r="D3" s="27" t="s">
        <v>14</v>
      </c>
      <c r="E3" s="28" t="s">
        <v>15</v>
      </c>
      <c r="F3" s="28" t="s">
        <v>16</v>
      </c>
      <c r="G3" s="29" t="s">
        <v>17</v>
      </c>
      <c r="H3" s="30" t="s">
        <v>18</v>
      </c>
      <c r="I3" s="31" t="s">
        <v>19</v>
      </c>
      <c r="J3" s="32" t="s">
        <v>20</v>
      </c>
      <c r="K3" s="50">
        <v>10</v>
      </c>
    </row>
    <row r="4" spans="1:11" s="11" customFormat="1" ht="210" customHeight="1">
      <c r="A4" s="68">
        <v>1</v>
      </c>
      <c r="B4" s="81" t="s">
        <v>67</v>
      </c>
      <c r="C4" s="45">
        <v>100</v>
      </c>
      <c r="D4" s="69" t="s">
        <v>5</v>
      </c>
      <c r="E4" s="13"/>
      <c r="F4" s="52"/>
      <c r="G4" s="42">
        <f>ROUND(F4*(1+(I4/100)),2)</f>
        <v>0</v>
      </c>
      <c r="H4" s="43">
        <f>C4*F4</f>
        <v>0</v>
      </c>
      <c r="I4" s="215">
        <v>8</v>
      </c>
      <c r="J4" s="43">
        <f>H4+H4*I4/100</f>
        <v>0</v>
      </c>
      <c r="K4" s="51"/>
    </row>
    <row r="5" spans="1:11" s="11" customFormat="1" ht="51">
      <c r="A5" s="68">
        <v>2</v>
      </c>
      <c r="B5" s="81" t="s">
        <v>204</v>
      </c>
      <c r="C5" s="45">
        <v>20</v>
      </c>
      <c r="D5" s="131" t="s">
        <v>95</v>
      </c>
      <c r="E5" s="13"/>
      <c r="F5" s="52"/>
      <c r="G5" s="42">
        <f>ROUND(F5*(1+(I5/100)),2)</f>
        <v>0</v>
      </c>
      <c r="H5" s="43">
        <f>C5*F5</f>
        <v>0</v>
      </c>
      <c r="I5" s="215">
        <v>8</v>
      </c>
      <c r="J5" s="43">
        <f>H5+H5*I5/100</f>
        <v>0</v>
      </c>
      <c r="K5" s="51"/>
    </row>
    <row r="6" spans="1:11" s="11" customFormat="1" ht="51">
      <c r="A6" s="68">
        <v>3</v>
      </c>
      <c r="B6" s="81" t="s">
        <v>205</v>
      </c>
      <c r="C6" s="45">
        <v>20</v>
      </c>
      <c r="D6" s="131" t="s">
        <v>95</v>
      </c>
      <c r="E6" s="13"/>
      <c r="F6" s="52"/>
      <c r="G6" s="42">
        <f>ROUND(F6*(1+(I6/100)),2)</f>
        <v>0</v>
      </c>
      <c r="H6" s="43">
        <f>C6*F6</f>
        <v>0</v>
      </c>
      <c r="I6" s="215">
        <v>8</v>
      </c>
      <c r="J6" s="43">
        <f>H6+H6*I6/100</f>
        <v>0</v>
      </c>
      <c r="K6" s="51"/>
    </row>
    <row r="7" spans="1:11" s="11" customFormat="1" ht="62.25" customHeight="1">
      <c r="A7" s="63">
        <v>4</v>
      </c>
      <c r="B7" s="81" t="s">
        <v>68</v>
      </c>
      <c r="C7" s="45">
        <v>100</v>
      </c>
      <c r="D7" s="69" t="s">
        <v>5</v>
      </c>
      <c r="E7" s="13"/>
      <c r="F7" s="52"/>
      <c r="G7" s="42">
        <f>ROUND(F7*(1+(I7/100)),2)</f>
        <v>0</v>
      </c>
      <c r="H7" s="43">
        <f>C7*F7</f>
        <v>0</v>
      </c>
      <c r="I7" s="215">
        <v>8</v>
      </c>
      <c r="J7" s="43">
        <f>H7+H7*I7/100</f>
        <v>0</v>
      </c>
      <c r="K7" s="51"/>
    </row>
    <row r="8" spans="1:11" s="11" customFormat="1" ht="225.75" customHeight="1">
      <c r="A8" s="63">
        <v>5</v>
      </c>
      <c r="B8" s="81" t="s">
        <v>69</v>
      </c>
      <c r="C8" s="45">
        <v>400</v>
      </c>
      <c r="D8" s="69" t="s">
        <v>5</v>
      </c>
      <c r="E8" s="13"/>
      <c r="F8" s="52"/>
      <c r="G8" s="42">
        <f>ROUND(F8*(1+(I8/100)),2)</f>
        <v>0</v>
      </c>
      <c r="H8" s="43">
        <f>C8*F8</f>
        <v>0</v>
      </c>
      <c r="I8" s="215">
        <v>8</v>
      </c>
      <c r="J8" s="43">
        <f>H8+H8*I8/100</f>
        <v>0</v>
      </c>
      <c r="K8" s="51"/>
    </row>
    <row r="9" spans="1:11" s="2" customFormat="1" ht="12.75">
      <c r="A9" s="3"/>
      <c r="B9" s="3"/>
      <c r="C9" s="4"/>
      <c r="D9" s="1"/>
      <c r="E9" s="55"/>
      <c r="F9" s="349" t="s">
        <v>10</v>
      </c>
      <c r="G9" s="349"/>
      <c r="H9" s="57">
        <f>SUM(H4:H8)</f>
        <v>0</v>
      </c>
      <c r="I9" s="55"/>
      <c r="J9" s="57">
        <f>SUM(J4:J8)</f>
        <v>0</v>
      </c>
      <c r="K9" s="8"/>
    </row>
    <row r="10" spans="1:7" ht="12.75">
      <c r="A10" s="14" t="s">
        <v>9</v>
      </c>
      <c r="F10" s="15"/>
      <c r="G10" s="22"/>
    </row>
    <row r="11" spans="1:6" ht="12.75">
      <c r="A11" s="14"/>
      <c r="F11" s="15"/>
    </row>
    <row r="12" spans="1:10" ht="14.25" customHeight="1">
      <c r="A12" s="35"/>
      <c r="B12" s="36"/>
      <c r="C12" s="37"/>
      <c r="D12" s="37"/>
      <c r="E12" s="37"/>
      <c r="F12" s="38"/>
      <c r="G12" s="40"/>
      <c r="H12" s="40"/>
      <c r="I12" s="40"/>
      <c r="J12" s="39"/>
    </row>
    <row r="13" spans="1:11" s="14" customFormat="1" ht="19.5" customHeight="1">
      <c r="A13" s="19" t="s">
        <v>208</v>
      </c>
      <c r="B13" s="20"/>
      <c r="C13" s="20"/>
      <c r="D13" s="20"/>
      <c r="E13" s="20"/>
      <c r="F13" s="16"/>
      <c r="I13" s="17"/>
      <c r="J13" s="17"/>
      <c r="K13" s="8"/>
    </row>
    <row r="14" spans="5:11" s="14" customFormat="1" ht="12.75" customHeight="1">
      <c r="E14" s="18"/>
      <c r="F14" s="20"/>
      <c r="G14" s="21"/>
      <c r="H14" s="17"/>
      <c r="I14" s="17"/>
      <c r="J14" s="17"/>
      <c r="K14" s="8"/>
    </row>
    <row r="15" spans="1:11" s="14" customFormat="1" ht="40.5" customHeight="1">
      <c r="A15" s="337" t="s">
        <v>21</v>
      </c>
      <c r="B15" s="338"/>
      <c r="C15" s="338"/>
      <c r="D15" s="338"/>
      <c r="E15" s="338"/>
      <c r="F15" s="338"/>
      <c r="G15" s="338"/>
      <c r="H15" s="338"/>
      <c r="I15" s="338"/>
      <c r="J15" s="338"/>
      <c r="K15" s="8"/>
    </row>
    <row r="16" spans="1:11" s="14" customFormat="1" ht="16.5" customHeight="1">
      <c r="A16" s="33"/>
      <c r="B16" s="34"/>
      <c r="C16" s="34"/>
      <c r="D16" s="34"/>
      <c r="E16" s="34"/>
      <c r="F16" s="34"/>
      <c r="G16" s="34"/>
      <c r="H16" s="34"/>
      <c r="I16" s="34"/>
      <c r="J16" s="34"/>
      <c r="K16" s="8"/>
    </row>
    <row r="17" spans="1:11" s="14" customFormat="1" ht="12.75" customHeight="1">
      <c r="A17" s="23" t="s">
        <v>11</v>
      </c>
      <c r="E17" s="18"/>
      <c r="F17" s="18"/>
      <c r="G17" s="18"/>
      <c r="H17" s="18"/>
      <c r="I17" s="18"/>
      <c r="J17" s="18"/>
      <c r="K17" s="8"/>
    </row>
    <row r="18" spans="1:11" s="14" customFormat="1" ht="12.75" customHeight="1">
      <c r="A18" s="23"/>
      <c r="E18" s="18"/>
      <c r="F18" s="18"/>
      <c r="G18" s="18"/>
      <c r="H18" s="18"/>
      <c r="I18" s="18"/>
      <c r="J18" s="18"/>
      <c r="K18" s="8"/>
    </row>
    <row r="19" spans="5:11" s="14" customFormat="1" ht="12.75" customHeight="1">
      <c r="E19" s="18"/>
      <c r="F19" s="18"/>
      <c r="G19" s="18"/>
      <c r="H19" s="18"/>
      <c r="I19" s="18"/>
      <c r="J19" s="18"/>
      <c r="K19" s="8"/>
    </row>
    <row r="20" spans="6:10" ht="12.75">
      <c r="F20" s="18"/>
      <c r="G20" s="18"/>
      <c r="H20" s="18"/>
      <c r="I20" s="18"/>
      <c r="J20" s="18"/>
    </row>
    <row r="21" ht="12.75">
      <c r="H21" s="24"/>
    </row>
    <row r="25" ht="12.75">
      <c r="K25" s="14"/>
    </row>
    <row r="26" ht="12.75">
      <c r="K26" s="14"/>
    </row>
    <row r="27" ht="12.75">
      <c r="K27" s="14"/>
    </row>
    <row r="28" ht="12.75">
      <c r="K28" s="14"/>
    </row>
    <row r="29" ht="12.75">
      <c r="K29" s="14"/>
    </row>
    <row r="30" ht="12.75">
      <c r="K30" s="14"/>
    </row>
    <row r="31" ht="12.75">
      <c r="K31" s="14"/>
    </row>
  </sheetData>
  <sheetProtection/>
  <mergeCells count="5">
    <mergeCell ref="A1:J1"/>
    <mergeCell ref="A2:B2"/>
    <mergeCell ref="A3:B3"/>
    <mergeCell ref="F9:G9"/>
    <mergeCell ref="A15:J15"/>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colBreaks count="1" manualBreakCount="1">
    <brk id="11" max="8" man="1"/>
  </colBreaks>
</worksheet>
</file>

<file path=xl/worksheets/sheet19.xml><?xml version="1.0" encoding="utf-8"?>
<worksheet xmlns="http://schemas.openxmlformats.org/spreadsheetml/2006/main" xmlns:r="http://schemas.openxmlformats.org/officeDocument/2006/relationships">
  <dimension ref="A1:L30"/>
  <sheetViews>
    <sheetView tabSelected="1" view="pageLayout" zoomScaleNormal="70" workbookViewId="0" topLeftCell="A5">
      <selection activeCell="B9" sqref="B9"/>
    </sheetView>
  </sheetViews>
  <sheetFormatPr defaultColWidth="11.375" defaultRowHeight="12.75"/>
  <cols>
    <col min="1" max="1" width="8.25390625" style="8" customWidth="1"/>
    <col min="2" max="2" width="39.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1.125" style="8" customWidth="1"/>
    <col min="12" max="12" width="16.00390625" style="8" customWidth="1"/>
    <col min="13" max="16384" width="11.375" style="8" customWidth="1"/>
  </cols>
  <sheetData>
    <row r="1" spans="1:11" ht="33" customHeight="1">
      <c r="A1" s="351" t="s">
        <v>243</v>
      </c>
      <c r="B1" s="351"/>
      <c r="C1" s="351"/>
      <c r="D1" s="351"/>
      <c r="E1" s="351"/>
      <c r="F1" s="351"/>
      <c r="G1" s="351"/>
      <c r="H1" s="351"/>
      <c r="I1" s="351"/>
      <c r="J1" s="351"/>
      <c r="K1" s="351"/>
    </row>
    <row r="2" spans="1:12" s="11" customFormat="1" ht="63" customHeight="1">
      <c r="A2" s="333" t="s">
        <v>0</v>
      </c>
      <c r="B2" s="333"/>
      <c r="C2" s="9" t="s">
        <v>6</v>
      </c>
      <c r="D2" s="9" t="s">
        <v>1</v>
      </c>
      <c r="E2" s="10" t="s">
        <v>304</v>
      </c>
      <c r="F2" s="9" t="s">
        <v>2</v>
      </c>
      <c r="G2" s="9" t="s">
        <v>7</v>
      </c>
      <c r="H2" s="9" t="s">
        <v>3</v>
      </c>
      <c r="I2" s="9" t="s">
        <v>8</v>
      </c>
      <c r="J2" s="9" t="s">
        <v>4</v>
      </c>
      <c r="K2" s="155" t="s">
        <v>305</v>
      </c>
      <c r="L2" s="49" t="s">
        <v>23</v>
      </c>
    </row>
    <row r="3" spans="1:11" s="25" customFormat="1" ht="13.5" customHeight="1">
      <c r="A3" s="350" t="s">
        <v>12</v>
      </c>
      <c r="B3" s="335"/>
      <c r="C3" s="54" t="s">
        <v>13</v>
      </c>
      <c r="D3" s="190" t="s">
        <v>14</v>
      </c>
      <c r="E3" s="191" t="s">
        <v>15</v>
      </c>
      <c r="F3" s="191" t="s">
        <v>16</v>
      </c>
      <c r="G3" s="192" t="s">
        <v>17</v>
      </c>
      <c r="H3" s="30" t="s">
        <v>18</v>
      </c>
      <c r="I3" s="32" t="s">
        <v>19</v>
      </c>
      <c r="J3" s="48" t="s">
        <v>20</v>
      </c>
      <c r="K3" s="193">
        <v>10</v>
      </c>
    </row>
    <row r="4" spans="1:12" s="25" customFormat="1" ht="252">
      <c r="A4" s="50">
        <v>1</v>
      </c>
      <c r="B4" s="201" t="s">
        <v>194</v>
      </c>
      <c r="C4" s="50">
        <v>1</v>
      </c>
      <c r="D4" s="202" t="s">
        <v>105</v>
      </c>
      <c r="E4" s="204"/>
      <c r="F4" s="52"/>
      <c r="G4" s="198">
        <f>ROUND(F4*(1+(I4/100)),2)</f>
        <v>0</v>
      </c>
      <c r="H4" s="199">
        <f>C4*F4</f>
        <v>0</v>
      </c>
      <c r="I4" s="216">
        <v>8</v>
      </c>
      <c r="J4" s="199">
        <f>H4+H4*I4/100</f>
        <v>0</v>
      </c>
      <c r="K4" s="51" t="s">
        <v>197</v>
      </c>
      <c r="L4" s="51"/>
    </row>
    <row r="5" spans="1:12" s="25" customFormat="1" ht="252">
      <c r="A5" s="50">
        <v>2</v>
      </c>
      <c r="B5" s="201" t="s">
        <v>195</v>
      </c>
      <c r="C5" s="50">
        <v>1</v>
      </c>
      <c r="D5" s="202" t="s">
        <v>105</v>
      </c>
      <c r="E5" s="204"/>
      <c r="F5" s="197"/>
      <c r="G5" s="198">
        <f>ROUND(F5*(1+(I5/100)),2)</f>
        <v>0</v>
      </c>
      <c r="H5" s="199">
        <f>C5*F5</f>
        <v>0</v>
      </c>
      <c r="I5" s="216">
        <v>8</v>
      </c>
      <c r="J5" s="199">
        <f>H5+H5*I5/100</f>
        <v>0</v>
      </c>
      <c r="K5" s="51" t="s">
        <v>197</v>
      </c>
      <c r="L5" s="51"/>
    </row>
    <row r="6" spans="1:12" s="25" customFormat="1" ht="252">
      <c r="A6" s="50">
        <v>3</v>
      </c>
      <c r="B6" s="201" t="s">
        <v>196</v>
      </c>
      <c r="C6" s="50">
        <v>1</v>
      </c>
      <c r="D6" s="202" t="s">
        <v>105</v>
      </c>
      <c r="E6" s="204"/>
      <c r="F6" s="197"/>
      <c r="G6" s="198">
        <f>ROUND(F6*(1+(I6/100)),2)</f>
        <v>0</v>
      </c>
      <c r="H6" s="199">
        <f>C6*F6</f>
        <v>0</v>
      </c>
      <c r="I6" s="216">
        <v>8</v>
      </c>
      <c r="J6" s="199">
        <f>H6+H6*I6/100</f>
        <v>0</v>
      </c>
      <c r="K6" s="51" t="s">
        <v>197</v>
      </c>
      <c r="L6" s="51"/>
    </row>
    <row r="7" spans="1:12" s="25" customFormat="1" ht="119.25" customHeight="1">
      <c r="A7" s="50">
        <v>4</v>
      </c>
      <c r="B7" s="194" t="s">
        <v>72</v>
      </c>
      <c r="C7" s="195">
        <v>1500</v>
      </c>
      <c r="D7" s="196" t="s">
        <v>5</v>
      </c>
      <c r="E7" s="203"/>
      <c r="F7" s="197"/>
      <c r="G7" s="198">
        <f>ROUND(F7*(1+(I7/100)),2)</f>
        <v>0</v>
      </c>
      <c r="H7" s="199">
        <f>C7*F7</f>
        <v>0</v>
      </c>
      <c r="I7" s="216">
        <v>8</v>
      </c>
      <c r="J7" s="199">
        <f>H7+H7*I7/100</f>
        <v>0</v>
      </c>
      <c r="K7" s="200" t="s">
        <v>210</v>
      </c>
      <c r="L7" s="51"/>
    </row>
    <row r="8" spans="1:11" s="2" customFormat="1" ht="12.75">
      <c r="A8" s="3"/>
      <c r="B8" s="3"/>
      <c r="C8" s="4"/>
      <c r="D8" s="1"/>
      <c r="E8" s="5"/>
      <c r="F8" s="336" t="s">
        <v>10</v>
      </c>
      <c r="G8" s="336"/>
      <c r="H8" s="6">
        <f>SUM(H4:H7)</f>
        <v>0</v>
      </c>
      <c r="I8" s="5"/>
      <c r="J8" s="6">
        <f>SUM(J4:J7)</f>
        <v>0</v>
      </c>
      <c r="K8" s="8"/>
    </row>
    <row r="9" spans="1:7" ht="12.75">
      <c r="A9" s="14" t="s">
        <v>9</v>
      </c>
      <c r="F9" s="15"/>
      <c r="G9" s="22"/>
    </row>
    <row r="10" spans="1:6" ht="12.75">
      <c r="A10" s="14"/>
      <c r="F10" s="15"/>
    </row>
    <row r="11" spans="1:10" ht="14.25" customHeight="1">
      <c r="A11" s="35"/>
      <c r="B11" s="36"/>
      <c r="C11" s="37"/>
      <c r="D11" s="37"/>
      <c r="E11" s="37"/>
      <c r="F11" s="38"/>
      <c r="G11" s="40"/>
      <c r="H11" s="40"/>
      <c r="I11" s="40"/>
      <c r="J11" s="39"/>
    </row>
    <row r="12" spans="1:11" s="14" customFormat="1" ht="19.5" customHeight="1">
      <c r="A12" s="19" t="s">
        <v>208</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37" t="s">
        <v>21</v>
      </c>
      <c r="B14" s="338"/>
      <c r="C14" s="338"/>
      <c r="D14" s="338"/>
      <c r="E14" s="338"/>
      <c r="F14" s="338"/>
      <c r="G14" s="338"/>
      <c r="H14" s="338"/>
      <c r="I14" s="338"/>
      <c r="J14" s="338"/>
      <c r="K14" s="8"/>
    </row>
    <row r="15" spans="1:11" s="14" customFormat="1" ht="16.5" customHeight="1">
      <c r="A15" s="33"/>
      <c r="B15" s="34"/>
      <c r="C15" s="34"/>
      <c r="D15" s="34"/>
      <c r="E15" s="34"/>
      <c r="F15" s="34"/>
      <c r="G15" s="34"/>
      <c r="H15" s="34"/>
      <c r="I15" s="34"/>
      <c r="J15" s="34"/>
      <c r="K15" s="8"/>
    </row>
    <row r="16" spans="1:11" s="14" customFormat="1" ht="12.75" customHeight="1">
      <c r="A16" s="23" t="s">
        <v>11</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c r="I19" s="18"/>
      <c r="J19" s="18"/>
    </row>
    <row r="20" ht="12.75">
      <c r="H20" s="24"/>
    </row>
    <row r="24" ht="12.75">
      <c r="K24" s="14"/>
    </row>
    <row r="25" ht="12.75">
      <c r="K25" s="14"/>
    </row>
    <row r="26" ht="12.75">
      <c r="K26" s="14"/>
    </row>
    <row r="27" ht="12.75">
      <c r="K27" s="14"/>
    </row>
    <row r="28" ht="12.75">
      <c r="K28" s="14"/>
    </row>
    <row r="29" ht="12.75">
      <c r="K29" s="14"/>
    </row>
    <row r="30" ht="12.75">
      <c r="K30" s="14"/>
    </row>
  </sheetData>
  <sheetProtection/>
  <mergeCells count="5">
    <mergeCell ref="A2:B2"/>
    <mergeCell ref="A3:B3"/>
    <mergeCell ref="F8:G8"/>
    <mergeCell ref="A14:J14"/>
    <mergeCell ref="A1:K1"/>
  </mergeCells>
  <printOptions/>
  <pageMargins left="0.28" right="0.26" top="1" bottom="0.51" header="0.33" footer="0.23"/>
  <pageSetup fitToHeight="0" horizontalDpi="600" verticalDpi="600" orientation="landscape" scale="80" r:id="rId1"/>
  <headerFooter alignWithMargins="0">
    <oddHeader>&amp;LNr sprawy ZP/39/2018&amp;CZestawienie asortymentowo-ilościowo-cenowe
&amp;RZałącznik nr 2 SIWZ</oddHeader>
    <oddFooter>&amp;CStrona &amp;P z &amp;N&amp;R&amp;A</oddFooter>
  </headerFooter>
</worksheet>
</file>

<file path=xl/worksheets/sheet2.xml><?xml version="1.0" encoding="utf-8"?>
<worksheet xmlns="http://schemas.openxmlformats.org/spreadsheetml/2006/main" xmlns:r="http://schemas.openxmlformats.org/officeDocument/2006/relationships">
  <dimension ref="A1:K20"/>
  <sheetViews>
    <sheetView tabSelected="1" view="pageLayout" zoomScaleNormal="70" workbookViewId="0" topLeftCell="A5">
      <selection activeCell="B9" sqref="B9"/>
    </sheetView>
  </sheetViews>
  <sheetFormatPr defaultColWidth="11.375" defaultRowHeight="12.75"/>
  <cols>
    <col min="1" max="1" width="8.25390625" style="85" customWidth="1"/>
    <col min="2" max="2" width="31.75390625" style="85" customWidth="1"/>
    <col min="3" max="3" width="11.00390625" style="85" customWidth="1"/>
    <col min="4" max="4" width="7.875" style="85" customWidth="1"/>
    <col min="5" max="5" width="12.75390625" style="86" customWidth="1"/>
    <col min="6" max="7" width="13.75390625" style="86" customWidth="1"/>
    <col min="8" max="8" width="16.125" style="86" customWidth="1"/>
    <col min="9" max="9" width="5.75390625" style="86" customWidth="1"/>
    <col min="10" max="10" width="14.875" style="86" customWidth="1"/>
    <col min="11" max="11" width="19.375" style="85" customWidth="1"/>
    <col min="12" max="16384" width="11.375" style="85" customWidth="1"/>
  </cols>
  <sheetData>
    <row r="1" spans="1:10" ht="21.75" customHeight="1">
      <c r="A1" s="332" t="s">
        <v>221</v>
      </c>
      <c r="B1" s="332"/>
      <c r="C1" s="332"/>
      <c r="D1" s="332"/>
      <c r="E1" s="332"/>
      <c r="F1" s="332"/>
      <c r="G1" s="332"/>
      <c r="H1" s="332"/>
      <c r="I1" s="332"/>
      <c r="J1" s="332"/>
    </row>
    <row r="2" spans="1:11" s="106" customFormat="1" ht="63" customHeight="1">
      <c r="A2" s="339" t="s">
        <v>0</v>
      </c>
      <c r="B2" s="339"/>
      <c r="C2" s="129" t="s">
        <v>6</v>
      </c>
      <c r="D2" s="129" t="s">
        <v>1</v>
      </c>
      <c r="E2" s="130" t="s">
        <v>304</v>
      </c>
      <c r="F2" s="129" t="s">
        <v>2</v>
      </c>
      <c r="G2" s="129" t="s">
        <v>7</v>
      </c>
      <c r="H2" s="129" t="s">
        <v>3</v>
      </c>
      <c r="I2" s="129" t="s">
        <v>8</v>
      </c>
      <c r="J2" s="129" t="s">
        <v>4</v>
      </c>
      <c r="K2" s="155" t="s">
        <v>23</v>
      </c>
    </row>
    <row r="3" spans="1:11" s="25" customFormat="1" ht="13.5" customHeight="1">
      <c r="A3" s="340" t="s">
        <v>12</v>
      </c>
      <c r="B3" s="341"/>
      <c r="C3" s="156" t="s">
        <v>13</v>
      </c>
      <c r="D3" s="157" t="s">
        <v>14</v>
      </c>
      <c r="E3" s="121" t="s">
        <v>15</v>
      </c>
      <c r="F3" s="121" t="s">
        <v>16</v>
      </c>
      <c r="G3" s="158" t="s">
        <v>17</v>
      </c>
      <c r="H3" s="159" t="s">
        <v>18</v>
      </c>
      <c r="I3" s="160" t="s">
        <v>19</v>
      </c>
      <c r="J3" s="161" t="s">
        <v>20</v>
      </c>
      <c r="K3" s="119">
        <v>10</v>
      </c>
    </row>
    <row r="4" spans="1:11" s="106" customFormat="1" ht="280.5">
      <c r="A4" s="63">
        <v>1</v>
      </c>
      <c r="B4" s="162" t="s">
        <v>222</v>
      </c>
      <c r="C4" s="163">
        <v>200</v>
      </c>
      <c r="D4" s="111" t="s">
        <v>5</v>
      </c>
      <c r="E4" s="110"/>
      <c r="F4" s="164"/>
      <c r="G4" s="109">
        <f>ROUND(F4*(1+(I4/100)),2)</f>
        <v>0</v>
      </c>
      <c r="H4" s="108">
        <f>C4*F4</f>
        <v>0</v>
      </c>
      <c r="I4" s="148">
        <v>8</v>
      </c>
      <c r="J4" s="108">
        <f>H4+H4*I4/100</f>
        <v>0</v>
      </c>
      <c r="K4" s="107"/>
    </row>
    <row r="5" spans="1:11" s="106" customFormat="1" ht="280.5">
      <c r="A5" s="63">
        <v>2</v>
      </c>
      <c r="B5" s="166" t="s">
        <v>223</v>
      </c>
      <c r="C5" s="163">
        <v>100</v>
      </c>
      <c r="D5" s="111" t="s">
        <v>5</v>
      </c>
      <c r="E5" s="110"/>
      <c r="F5" s="164"/>
      <c r="G5" s="109">
        <f>ROUND(F5*(1+(I5/100)),2)</f>
        <v>0</v>
      </c>
      <c r="H5" s="108">
        <f>C5*F5</f>
        <v>0</v>
      </c>
      <c r="I5" s="148">
        <v>8</v>
      </c>
      <c r="J5" s="108">
        <f>H5+H5*I5/100</f>
        <v>0</v>
      </c>
      <c r="K5" s="107"/>
    </row>
    <row r="6" spans="1:11" s="87" customFormat="1" ht="313.5" customHeight="1">
      <c r="A6" s="63">
        <v>3</v>
      </c>
      <c r="B6" s="167" t="s">
        <v>224</v>
      </c>
      <c r="C6" s="168">
        <v>100</v>
      </c>
      <c r="D6" s="111" t="s">
        <v>5</v>
      </c>
      <c r="E6" s="110"/>
      <c r="F6" s="164"/>
      <c r="G6" s="109">
        <f>ROUND(F6*(1+(I6/100)),2)</f>
        <v>0</v>
      </c>
      <c r="H6" s="108">
        <f>C6*F6</f>
        <v>0</v>
      </c>
      <c r="I6" s="148">
        <v>8</v>
      </c>
      <c r="J6" s="108">
        <f>H6+H6*I6/100</f>
        <v>0</v>
      </c>
      <c r="K6" s="107"/>
    </row>
    <row r="7" spans="1:11" s="87" customFormat="1" ht="313.5" customHeight="1">
      <c r="A7" s="44">
        <v>4</v>
      </c>
      <c r="B7" s="167" t="s">
        <v>225</v>
      </c>
      <c r="C7" s="168">
        <v>50</v>
      </c>
      <c r="D7" s="111" t="s">
        <v>5</v>
      </c>
      <c r="E7" s="110"/>
      <c r="F7" s="164"/>
      <c r="G7" s="109">
        <f>ROUND(F7*(1+(I7/100)),2)</f>
        <v>0</v>
      </c>
      <c r="H7" s="108">
        <f>C7*F7</f>
        <v>0</v>
      </c>
      <c r="I7" s="289">
        <v>8</v>
      </c>
      <c r="J7" s="108">
        <f>H7+H7*I7/100</f>
        <v>0</v>
      </c>
      <c r="K7" s="107"/>
    </row>
    <row r="8" spans="1:11" ht="12.75">
      <c r="A8" s="104"/>
      <c r="B8" s="104"/>
      <c r="C8" s="170"/>
      <c r="D8" s="171"/>
      <c r="E8" s="55"/>
      <c r="F8" s="342" t="s">
        <v>10</v>
      </c>
      <c r="G8" s="342"/>
      <c r="H8" s="143">
        <f>SUM(H4:H7)</f>
        <v>0</v>
      </c>
      <c r="I8" s="55"/>
      <c r="J8" s="143">
        <f>SUM(J4:J7)</f>
        <v>0</v>
      </c>
      <c r="K8" s="100"/>
    </row>
    <row r="9" spans="1:7" ht="12.75">
      <c r="A9" s="87" t="s">
        <v>9</v>
      </c>
      <c r="F9" s="97"/>
      <c r="G9" s="98"/>
    </row>
    <row r="10" spans="1:6" ht="12.75">
      <c r="A10" s="87"/>
      <c r="F10" s="97"/>
    </row>
    <row r="11" spans="1:10" ht="12.75">
      <c r="A11" s="172"/>
      <c r="B11" s="173"/>
      <c r="C11" s="174"/>
      <c r="D11" s="174"/>
      <c r="E11" s="174"/>
      <c r="F11" s="175"/>
      <c r="G11" s="176"/>
      <c r="H11" s="176"/>
      <c r="I11" s="176"/>
      <c r="J11" s="39"/>
    </row>
    <row r="12" spans="1:10" ht="12.75">
      <c r="A12" s="96" t="s">
        <v>208</v>
      </c>
      <c r="B12" s="94"/>
      <c r="C12" s="94"/>
      <c r="D12" s="94"/>
      <c r="E12" s="94"/>
      <c r="F12" s="95"/>
      <c r="G12" s="87"/>
      <c r="H12" s="87"/>
      <c r="I12" s="92"/>
      <c r="J12" s="92"/>
    </row>
    <row r="13" spans="1:10" ht="12.75">
      <c r="A13" s="87"/>
      <c r="B13" s="87"/>
      <c r="C13" s="87"/>
      <c r="D13" s="87"/>
      <c r="E13" s="89"/>
      <c r="F13" s="94"/>
      <c r="G13" s="93"/>
      <c r="H13" s="92"/>
      <c r="I13" s="92"/>
      <c r="J13" s="92"/>
    </row>
    <row r="14" spans="1:10" ht="12.75">
      <c r="A14" s="337" t="s">
        <v>21</v>
      </c>
      <c r="B14" s="337"/>
      <c r="C14" s="337"/>
      <c r="D14" s="337"/>
      <c r="E14" s="337"/>
      <c r="F14" s="337"/>
      <c r="G14" s="337"/>
      <c r="H14" s="337"/>
      <c r="I14" s="337"/>
      <c r="J14" s="337"/>
    </row>
    <row r="15" spans="1:10" ht="12.75">
      <c r="A15" s="33"/>
      <c r="B15" s="34"/>
      <c r="C15" s="34"/>
      <c r="D15" s="34"/>
      <c r="E15" s="34"/>
      <c r="F15" s="34"/>
      <c r="G15" s="34"/>
      <c r="H15" s="34"/>
      <c r="I15" s="34"/>
      <c r="J15" s="34"/>
    </row>
    <row r="16" spans="1:10" ht="12.75">
      <c r="A16" s="23" t="s">
        <v>11</v>
      </c>
      <c r="B16" s="87"/>
      <c r="C16" s="87"/>
      <c r="D16" s="87"/>
      <c r="E16" s="89"/>
      <c r="F16" s="89"/>
      <c r="G16" s="89"/>
      <c r="H16" s="89"/>
      <c r="I16" s="89"/>
      <c r="J16" s="89"/>
    </row>
    <row r="17" spans="1:10" ht="12.75">
      <c r="A17" s="23"/>
      <c r="B17" s="87"/>
      <c r="C17" s="87"/>
      <c r="D17" s="87"/>
      <c r="E17" s="89"/>
      <c r="F17" s="89"/>
      <c r="G17" s="89"/>
      <c r="H17" s="89"/>
      <c r="I17" s="89"/>
      <c r="J17" s="89"/>
    </row>
    <row r="18" spans="1:10" ht="12.75">
      <c r="A18" s="87"/>
      <c r="B18" s="87"/>
      <c r="C18" s="87"/>
      <c r="D18" s="87"/>
      <c r="E18" s="89"/>
      <c r="F18" s="89"/>
      <c r="G18" s="89"/>
      <c r="H18" s="89"/>
      <c r="I18" s="89"/>
      <c r="J18" s="89"/>
    </row>
    <row r="19" spans="6:10" ht="12.75">
      <c r="F19" s="89"/>
      <c r="G19" s="89"/>
      <c r="H19" s="89"/>
      <c r="I19" s="89"/>
      <c r="J19" s="89"/>
    </row>
    <row r="20" ht="12.75">
      <c r="H20" s="88"/>
    </row>
  </sheetData>
  <sheetProtection/>
  <mergeCells count="5">
    <mergeCell ref="A1:J1"/>
    <mergeCell ref="A2:B2"/>
    <mergeCell ref="A3:B3"/>
    <mergeCell ref="F8:G8"/>
    <mergeCell ref="A14:J14"/>
  </mergeCells>
  <printOptions/>
  <pageMargins left="0.28" right="0.26" top="1" bottom="0.51" header="0.33" footer="0.23"/>
  <pageSetup fitToHeight="0" horizontalDpi="600" verticalDpi="600" orientation="landscape" scale="87" r:id="rId1"/>
  <headerFooter alignWithMargins="0">
    <oddHeader>&amp;LNr sprawy ZP/39/2018&amp;CZestawienie asortymentowo-ilościowo-cenowe
&amp;RZałącznik nr 2 SIWZ</oddHeader>
    <oddFooter>&amp;CStrona &amp;P z &amp;N&amp;R&amp;A</oddFooter>
  </headerFooter>
  <colBreaks count="1" manualBreakCount="1">
    <brk id="11" max="7" man="1"/>
  </colBreaks>
</worksheet>
</file>

<file path=xl/worksheets/sheet20.xml><?xml version="1.0" encoding="utf-8"?>
<worksheet xmlns="http://schemas.openxmlformats.org/spreadsheetml/2006/main" xmlns:r="http://schemas.openxmlformats.org/officeDocument/2006/relationships">
  <dimension ref="A1:AD38"/>
  <sheetViews>
    <sheetView tabSelected="1" view="pageLayout" zoomScaleNormal="70" workbookViewId="0" topLeftCell="A1">
      <selection activeCell="B9" sqref="B9"/>
    </sheetView>
  </sheetViews>
  <sheetFormatPr defaultColWidth="9.875" defaultRowHeight="12.75"/>
  <cols>
    <col min="1" max="1" width="7.125" style="85" customWidth="1"/>
    <col min="2" max="2" width="30.25390625" style="85" customWidth="1"/>
    <col min="3" max="3" width="9.375" style="85" customWidth="1"/>
    <col min="4" max="4" width="6.75390625" style="85" customWidth="1"/>
    <col min="5" max="5" width="10.875" style="86" customWidth="1"/>
    <col min="6" max="6" width="11.75390625" style="86" customWidth="1"/>
    <col min="7" max="7" width="10.125" style="86" customWidth="1"/>
    <col min="8" max="8" width="15.125" style="86" bestFit="1" customWidth="1"/>
    <col min="9" max="9" width="4.875" style="86" customWidth="1"/>
    <col min="10" max="10" width="14.375" style="86" bestFit="1" customWidth="1"/>
    <col min="11" max="11" width="16.75390625" style="85" customWidth="1"/>
    <col min="12" max="16384" width="9.875" style="85" customWidth="1"/>
  </cols>
  <sheetData>
    <row r="1" spans="1:10" ht="38.25" customHeight="1">
      <c r="A1" s="332" t="s">
        <v>244</v>
      </c>
      <c r="B1" s="332"/>
      <c r="C1" s="332"/>
      <c r="D1" s="332"/>
      <c r="E1" s="332"/>
      <c r="F1" s="332"/>
      <c r="G1" s="332"/>
      <c r="H1" s="332"/>
      <c r="I1" s="332"/>
      <c r="J1" s="332"/>
    </row>
    <row r="2" spans="1:11" s="106" customFormat="1" ht="63" customHeight="1">
      <c r="A2" s="339" t="s">
        <v>0</v>
      </c>
      <c r="B2" s="339"/>
      <c r="C2" s="129" t="s">
        <v>6</v>
      </c>
      <c r="D2" s="129" t="s">
        <v>1</v>
      </c>
      <c r="E2" s="130" t="s">
        <v>304</v>
      </c>
      <c r="F2" s="129" t="s">
        <v>2</v>
      </c>
      <c r="G2" s="129" t="s">
        <v>7</v>
      </c>
      <c r="H2" s="129" t="s">
        <v>3</v>
      </c>
      <c r="I2" s="129" t="s">
        <v>8</v>
      </c>
      <c r="J2" s="129" t="s">
        <v>4</v>
      </c>
      <c r="K2" s="128" t="s">
        <v>23</v>
      </c>
    </row>
    <row r="3" spans="1:11" s="118" customFormat="1" ht="13.5" customHeight="1">
      <c r="A3" s="352" t="s">
        <v>12</v>
      </c>
      <c r="B3" s="353"/>
      <c r="C3" s="119" t="s">
        <v>13</v>
      </c>
      <c r="D3" s="122" t="s">
        <v>14</v>
      </c>
      <c r="E3" s="121" t="s">
        <v>15</v>
      </c>
      <c r="F3" s="121" t="s">
        <v>16</v>
      </c>
      <c r="G3" s="120" t="s">
        <v>17</v>
      </c>
      <c r="H3" s="120" t="s">
        <v>18</v>
      </c>
      <c r="I3" s="120" t="s">
        <v>19</v>
      </c>
      <c r="J3" s="120" t="s">
        <v>20</v>
      </c>
      <c r="K3" s="119">
        <v>10</v>
      </c>
    </row>
    <row r="4" spans="1:11" s="118" customFormat="1" ht="345">
      <c r="A4" s="124">
        <v>1</v>
      </c>
      <c r="B4" s="127" t="s">
        <v>70</v>
      </c>
      <c r="C4" s="119">
        <v>2000</v>
      </c>
      <c r="D4" s="122" t="s">
        <v>5</v>
      </c>
      <c r="E4" s="145"/>
      <c r="F4" s="217"/>
      <c r="G4" s="146">
        <f>F4*I4+F4</f>
        <v>0</v>
      </c>
      <c r="H4" s="108">
        <f>C4*F4</f>
        <v>0</v>
      </c>
      <c r="I4" s="218">
        <v>0.08</v>
      </c>
      <c r="J4" s="147">
        <f>H4+H4*I4</f>
        <v>0</v>
      </c>
      <c r="K4" s="107"/>
    </row>
    <row r="5" spans="1:30" s="118" customFormat="1" ht="180">
      <c r="A5" s="124">
        <v>2</v>
      </c>
      <c r="B5" s="126" t="s">
        <v>102</v>
      </c>
      <c r="C5" s="119">
        <v>100</v>
      </c>
      <c r="D5" s="122" t="s">
        <v>95</v>
      </c>
      <c r="E5" s="145"/>
      <c r="F5" s="217"/>
      <c r="G5" s="146">
        <f>ROUND(F5*(1+(I5/100)),2)</f>
        <v>0</v>
      </c>
      <c r="H5" s="108">
        <f>C5*F5</f>
        <v>0</v>
      </c>
      <c r="I5" s="218">
        <v>0.08</v>
      </c>
      <c r="J5" s="147">
        <f>H5+H5*I5</f>
        <v>0</v>
      </c>
      <c r="K5" s="107"/>
      <c r="L5" s="125"/>
      <c r="M5" s="125"/>
      <c r="N5" s="125"/>
      <c r="O5" s="125"/>
      <c r="P5" s="125"/>
      <c r="Q5" s="125"/>
      <c r="R5" s="125"/>
      <c r="S5" s="125"/>
      <c r="T5" s="125"/>
      <c r="U5" s="125"/>
      <c r="V5" s="125"/>
      <c r="W5" s="125"/>
      <c r="X5" s="125"/>
      <c r="Y5" s="125"/>
      <c r="Z5" s="125"/>
      <c r="AA5" s="125"/>
      <c r="AB5" s="125"/>
      <c r="AC5" s="125"/>
      <c r="AD5" s="125"/>
    </row>
    <row r="6" spans="1:11" s="118" customFormat="1" ht="57.75" customHeight="1">
      <c r="A6" s="124">
        <v>3</v>
      </c>
      <c r="B6" s="117" t="s">
        <v>42</v>
      </c>
      <c r="C6" s="119">
        <v>200</v>
      </c>
      <c r="D6" s="122" t="s">
        <v>95</v>
      </c>
      <c r="E6" s="145"/>
      <c r="F6" s="217"/>
      <c r="G6" s="146">
        <f>ROUND(F6*(1+(I6/100)),2)</f>
        <v>0</v>
      </c>
      <c r="H6" s="108">
        <f>C6*F6</f>
        <v>0</v>
      </c>
      <c r="I6" s="218">
        <v>0.08</v>
      </c>
      <c r="J6" s="147">
        <f>H6+H6*I6</f>
        <v>0</v>
      </c>
      <c r="K6" s="107"/>
    </row>
    <row r="7" spans="1:11" s="118" customFormat="1" ht="255">
      <c r="A7" s="124">
        <v>4</v>
      </c>
      <c r="B7" s="123" t="s">
        <v>71</v>
      </c>
      <c r="C7" s="119">
        <v>500</v>
      </c>
      <c r="D7" s="122" t="s">
        <v>95</v>
      </c>
      <c r="E7" s="145"/>
      <c r="F7" s="217"/>
      <c r="G7" s="146">
        <f>F7*I7+F7</f>
        <v>0</v>
      </c>
      <c r="H7" s="108">
        <f aca="true" t="shared" si="0" ref="H7:H15">C7*F7</f>
        <v>0</v>
      </c>
      <c r="I7" s="218">
        <v>0.08</v>
      </c>
      <c r="J7" s="147">
        <f>H7+H7*I7</f>
        <v>0</v>
      </c>
      <c r="K7" s="107"/>
    </row>
    <row r="8" spans="1:11" s="118" customFormat="1" ht="30">
      <c r="A8" s="124">
        <v>5</v>
      </c>
      <c r="B8" s="123" t="s">
        <v>101</v>
      </c>
      <c r="C8" s="119">
        <v>2000</v>
      </c>
      <c r="D8" s="122" t="s">
        <v>95</v>
      </c>
      <c r="E8" s="145"/>
      <c r="F8" s="217"/>
      <c r="G8" s="146">
        <f>ROUND(F8*(1+(I8/100)),2)</f>
        <v>0</v>
      </c>
      <c r="H8" s="108">
        <f t="shared" si="0"/>
        <v>0</v>
      </c>
      <c r="I8" s="218">
        <v>0.08</v>
      </c>
      <c r="J8" s="147">
        <f aca="true" t="shared" si="1" ref="J8:J15">H8+H8*I8</f>
        <v>0</v>
      </c>
      <c r="K8" s="107"/>
    </row>
    <row r="9" spans="1:11" s="106" customFormat="1" ht="198" customHeight="1">
      <c r="A9" s="124">
        <v>6</v>
      </c>
      <c r="B9" s="117" t="s">
        <v>73</v>
      </c>
      <c r="C9" s="116">
        <v>1200</v>
      </c>
      <c r="D9" s="111" t="s">
        <v>5</v>
      </c>
      <c r="E9" s="144"/>
      <c r="F9" s="217"/>
      <c r="G9" s="146">
        <f>ROUND(F9*(1+(I9/100)),2)</f>
        <v>0</v>
      </c>
      <c r="H9" s="108">
        <f t="shared" si="0"/>
        <v>0</v>
      </c>
      <c r="I9" s="218">
        <v>0.08</v>
      </c>
      <c r="J9" s="147">
        <f t="shared" si="1"/>
        <v>0</v>
      </c>
      <c r="K9" s="107"/>
    </row>
    <row r="10" spans="1:11" s="106" customFormat="1" ht="338.25" customHeight="1">
      <c r="A10" s="124">
        <v>7</v>
      </c>
      <c r="B10" s="114" t="s">
        <v>100</v>
      </c>
      <c r="C10" s="70">
        <v>500</v>
      </c>
      <c r="D10" s="111" t="s">
        <v>5</v>
      </c>
      <c r="E10" s="110"/>
      <c r="F10" s="217"/>
      <c r="G10" s="146">
        <f>F10*I10+F10</f>
        <v>0</v>
      </c>
      <c r="H10" s="108">
        <f t="shared" si="0"/>
        <v>0</v>
      </c>
      <c r="I10" s="218">
        <v>0.08</v>
      </c>
      <c r="J10" s="147">
        <f t="shared" si="1"/>
        <v>0</v>
      </c>
      <c r="K10" s="107"/>
    </row>
    <row r="11" spans="1:11" s="106" customFormat="1" ht="177.75" customHeight="1">
      <c r="A11" s="124">
        <v>8</v>
      </c>
      <c r="B11" s="112" t="s">
        <v>99</v>
      </c>
      <c r="C11" s="70">
        <v>1000</v>
      </c>
      <c r="D11" s="111" t="s">
        <v>95</v>
      </c>
      <c r="E11" s="110"/>
      <c r="F11" s="217"/>
      <c r="G11" s="146">
        <f>ROUND(F11*(1+(I11/100)),2)</f>
        <v>0</v>
      </c>
      <c r="H11" s="108">
        <f t="shared" si="0"/>
        <v>0</v>
      </c>
      <c r="I11" s="218">
        <v>0.08</v>
      </c>
      <c r="J11" s="147">
        <f t="shared" si="1"/>
        <v>0</v>
      </c>
      <c r="K11" s="107"/>
    </row>
    <row r="12" spans="1:11" s="106" customFormat="1" ht="173.25" customHeight="1">
      <c r="A12" s="124">
        <v>9</v>
      </c>
      <c r="B12" s="112" t="s">
        <v>98</v>
      </c>
      <c r="C12" s="70">
        <v>2000</v>
      </c>
      <c r="D12" s="111" t="s">
        <v>95</v>
      </c>
      <c r="E12" s="110"/>
      <c r="F12" s="217"/>
      <c r="G12" s="146">
        <f>ROUND(F12*(1+(I12/100)),2)</f>
        <v>0</v>
      </c>
      <c r="H12" s="108">
        <f t="shared" si="0"/>
        <v>0</v>
      </c>
      <c r="I12" s="218">
        <v>0.08</v>
      </c>
      <c r="J12" s="147">
        <f t="shared" si="1"/>
        <v>0</v>
      </c>
      <c r="K12" s="107"/>
    </row>
    <row r="13" spans="1:11" s="106" customFormat="1" ht="123.75" customHeight="1">
      <c r="A13" s="124">
        <v>10</v>
      </c>
      <c r="B13" s="115" t="s">
        <v>247</v>
      </c>
      <c r="C13" s="70">
        <v>1500</v>
      </c>
      <c r="D13" s="111" t="s">
        <v>95</v>
      </c>
      <c r="E13" s="110"/>
      <c r="F13" s="217"/>
      <c r="G13" s="146">
        <f>F13*I13+F13</f>
        <v>0</v>
      </c>
      <c r="H13" s="108">
        <f t="shared" si="0"/>
        <v>0</v>
      </c>
      <c r="I13" s="218">
        <v>0.08</v>
      </c>
      <c r="J13" s="147">
        <f t="shared" si="1"/>
        <v>0</v>
      </c>
      <c r="K13" s="107"/>
    </row>
    <row r="14" spans="1:11" s="106" customFormat="1" ht="396" customHeight="1">
      <c r="A14" s="124">
        <v>11</v>
      </c>
      <c r="B14" s="115" t="s">
        <v>245</v>
      </c>
      <c r="C14" s="70">
        <v>50</v>
      </c>
      <c r="D14" s="111" t="s">
        <v>95</v>
      </c>
      <c r="E14" s="110"/>
      <c r="F14" s="217"/>
      <c r="G14" s="146">
        <f>ROUND(F14*(1+(I14/100)),2)</f>
        <v>0</v>
      </c>
      <c r="H14" s="108">
        <f t="shared" si="0"/>
        <v>0</v>
      </c>
      <c r="I14" s="218">
        <v>0.08</v>
      </c>
      <c r="J14" s="147">
        <f t="shared" si="1"/>
        <v>0</v>
      </c>
      <c r="K14" s="107"/>
    </row>
    <row r="15" spans="1:11" s="106" customFormat="1" ht="222.75" customHeight="1">
      <c r="A15" s="124">
        <v>12</v>
      </c>
      <c r="B15" s="115" t="s">
        <v>246</v>
      </c>
      <c r="C15" s="70">
        <v>50</v>
      </c>
      <c r="D15" s="111" t="s">
        <v>95</v>
      </c>
      <c r="E15" s="110"/>
      <c r="F15" s="217"/>
      <c r="G15" s="146">
        <f>ROUND(F15*(1+(I15/100)),2)</f>
        <v>0</v>
      </c>
      <c r="H15" s="108">
        <f t="shared" si="0"/>
        <v>0</v>
      </c>
      <c r="I15" s="218">
        <v>0.08</v>
      </c>
      <c r="J15" s="147">
        <f t="shared" si="1"/>
        <v>0</v>
      </c>
      <c r="K15" s="107"/>
    </row>
    <row r="16" spans="1:11" s="99" customFormat="1" ht="12.75">
      <c r="A16" s="104"/>
      <c r="B16" s="104"/>
      <c r="C16" s="103"/>
      <c r="D16" s="102"/>
      <c r="E16" s="55"/>
      <c r="F16" s="342" t="s">
        <v>10</v>
      </c>
      <c r="G16" s="342"/>
      <c r="H16" s="143">
        <f>SUM(H4:H15)</f>
        <v>0</v>
      </c>
      <c r="I16" s="55"/>
      <c r="J16" s="143">
        <f>SUM(J4:J15)</f>
        <v>0</v>
      </c>
      <c r="K16" s="85"/>
    </row>
    <row r="17" spans="1:11" s="99" customFormat="1" ht="12.75">
      <c r="A17" s="104"/>
      <c r="B17" s="104"/>
      <c r="C17" s="103"/>
      <c r="D17" s="102"/>
      <c r="E17" s="55"/>
      <c r="F17" s="101"/>
      <c r="G17" s="101"/>
      <c r="H17" s="100"/>
      <c r="I17" s="55"/>
      <c r="J17" s="100"/>
      <c r="K17" s="85"/>
    </row>
    <row r="18" spans="1:7" ht="12.75">
      <c r="A18" s="87" t="s">
        <v>9</v>
      </c>
      <c r="F18" s="97"/>
      <c r="G18" s="98"/>
    </row>
    <row r="19" spans="1:6" ht="12.75">
      <c r="A19" s="87"/>
      <c r="F19" s="97"/>
    </row>
    <row r="20" spans="1:11" s="87" customFormat="1" ht="19.5" customHeight="1">
      <c r="A20" s="96" t="s">
        <v>208</v>
      </c>
      <c r="B20" s="94"/>
      <c r="C20" s="94"/>
      <c r="D20" s="94"/>
      <c r="E20" s="94"/>
      <c r="F20" s="95"/>
      <c r="I20" s="92"/>
      <c r="J20" s="92"/>
      <c r="K20" s="85"/>
    </row>
    <row r="21" spans="5:11" s="87" customFormat="1" ht="12.75" customHeight="1">
      <c r="E21" s="89"/>
      <c r="F21" s="94"/>
      <c r="G21" s="93"/>
      <c r="H21" s="92"/>
      <c r="I21" s="92"/>
      <c r="J21" s="92"/>
      <c r="K21" s="85"/>
    </row>
    <row r="22" spans="1:11" s="87" customFormat="1" ht="40.5" customHeight="1">
      <c r="A22" s="337" t="s">
        <v>21</v>
      </c>
      <c r="B22" s="354"/>
      <c r="C22" s="354"/>
      <c r="D22" s="354"/>
      <c r="E22" s="354"/>
      <c r="F22" s="354"/>
      <c r="G22" s="354"/>
      <c r="H22" s="354"/>
      <c r="I22" s="354"/>
      <c r="J22" s="354"/>
      <c r="K22" s="85"/>
    </row>
    <row r="23" spans="1:11" s="87" customFormat="1" ht="16.5" customHeight="1">
      <c r="A23" s="33"/>
      <c r="B23" s="91"/>
      <c r="C23" s="91"/>
      <c r="D23" s="91"/>
      <c r="E23" s="91"/>
      <c r="F23" s="91"/>
      <c r="G23" s="91"/>
      <c r="H23" s="91"/>
      <c r="I23" s="91"/>
      <c r="J23" s="91"/>
      <c r="K23" s="85"/>
    </row>
    <row r="24" spans="1:11" s="87" customFormat="1" ht="12.75" customHeight="1">
      <c r="A24" s="90" t="s">
        <v>11</v>
      </c>
      <c r="E24" s="89"/>
      <c r="F24" s="89"/>
      <c r="G24" s="89"/>
      <c r="H24" s="89"/>
      <c r="I24" s="89"/>
      <c r="J24" s="89"/>
      <c r="K24" s="85"/>
    </row>
    <row r="25" spans="1:11" s="87" customFormat="1" ht="12.75" customHeight="1">
      <c r="A25" s="90"/>
      <c r="E25" s="89"/>
      <c r="F25" s="89"/>
      <c r="G25" s="89"/>
      <c r="H25" s="89"/>
      <c r="I25" s="89"/>
      <c r="J25" s="89"/>
      <c r="K25" s="85"/>
    </row>
    <row r="26" spans="5:11" s="87" customFormat="1" ht="12.75" customHeight="1">
      <c r="E26" s="89"/>
      <c r="F26" s="89"/>
      <c r="G26" s="89"/>
      <c r="H26" s="89"/>
      <c r="I26" s="89"/>
      <c r="J26" s="89"/>
      <c r="K26" s="85"/>
    </row>
    <row r="27" spans="6:10" ht="12.75">
      <c r="F27" s="89"/>
      <c r="G27" s="89"/>
      <c r="H27" s="89"/>
      <c r="I27" s="89"/>
      <c r="J27" s="89"/>
    </row>
    <row r="28" ht="12.75">
      <c r="H28" s="88"/>
    </row>
    <row r="32" ht="12.75">
      <c r="K32" s="87"/>
    </row>
    <row r="33" ht="12.75">
      <c r="K33" s="87"/>
    </row>
    <row r="34" ht="12.75">
      <c r="K34" s="87"/>
    </row>
    <row r="35" ht="12.75">
      <c r="K35" s="87"/>
    </row>
    <row r="36" ht="12.75">
      <c r="K36" s="87"/>
    </row>
    <row r="37" ht="12.75">
      <c r="K37" s="87"/>
    </row>
    <row r="38" ht="12.75">
      <c r="K38" s="87"/>
    </row>
  </sheetData>
  <sheetProtection/>
  <mergeCells count="5">
    <mergeCell ref="A1:J1"/>
    <mergeCell ref="A2:B2"/>
    <mergeCell ref="A3:B3"/>
    <mergeCell ref="F16:G16"/>
    <mergeCell ref="A22:J22"/>
  </mergeCells>
  <printOptions/>
  <pageMargins left="0.28" right="0.26" top="1" bottom="0.51" header="0.33" footer="0.23"/>
  <pageSetup fitToHeight="0" horizontalDpi="600" verticalDpi="600" orientation="landscape" scale="90" r:id="rId1"/>
  <headerFooter alignWithMargins="0">
    <oddHeader>&amp;LNr sprawy ZP/39/2018&amp;CZestawienie asortymentowo-ilościowo-cenowe
&amp;RZałącznik nr 2 SIWZ</oddHeader>
    <oddFooter>&amp;CStrona &amp;P z &amp;N&amp;R&amp;A</oddFooter>
  </headerFooter>
</worksheet>
</file>

<file path=xl/worksheets/sheet21.xml><?xml version="1.0" encoding="utf-8"?>
<worksheet xmlns="http://schemas.openxmlformats.org/spreadsheetml/2006/main" xmlns:r="http://schemas.openxmlformats.org/officeDocument/2006/relationships">
  <dimension ref="A1:K30"/>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5.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38.25" customHeight="1">
      <c r="A1" s="332" t="s">
        <v>248</v>
      </c>
      <c r="B1" s="332"/>
      <c r="C1" s="332"/>
      <c r="D1" s="332"/>
      <c r="E1" s="332"/>
      <c r="F1" s="332"/>
      <c r="G1" s="332"/>
      <c r="H1" s="332"/>
      <c r="I1" s="332"/>
      <c r="J1" s="332"/>
    </row>
    <row r="2" spans="1:11" s="11" customFormat="1" ht="63"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54" t="s">
        <v>13</v>
      </c>
      <c r="D3" s="27" t="s">
        <v>14</v>
      </c>
      <c r="E3" s="28" t="s">
        <v>15</v>
      </c>
      <c r="F3" s="28" t="s">
        <v>16</v>
      </c>
      <c r="G3" s="29" t="s">
        <v>17</v>
      </c>
      <c r="H3" s="30" t="s">
        <v>18</v>
      </c>
      <c r="I3" s="31" t="s">
        <v>19</v>
      </c>
      <c r="J3" s="32" t="s">
        <v>20</v>
      </c>
      <c r="K3" s="50">
        <v>10</v>
      </c>
    </row>
    <row r="4" spans="1:11" s="11" customFormat="1" ht="90.75" customHeight="1">
      <c r="A4" s="63">
        <v>1</v>
      </c>
      <c r="B4" s="71" t="s">
        <v>74</v>
      </c>
      <c r="C4" s="70">
        <v>100</v>
      </c>
      <c r="D4" s="69" t="s">
        <v>5</v>
      </c>
      <c r="E4" s="13"/>
      <c r="F4" s="52"/>
      <c r="G4" s="42">
        <f>ROUND(F4*(1+(I4/100)),2)</f>
        <v>0</v>
      </c>
      <c r="H4" s="43">
        <f>C4*F4</f>
        <v>0</v>
      </c>
      <c r="I4" s="53">
        <v>8</v>
      </c>
      <c r="J4" s="43">
        <f>H4+H4*I4/100</f>
        <v>0</v>
      </c>
      <c r="K4" s="51"/>
    </row>
    <row r="5" spans="1:11" s="11" customFormat="1" ht="149.25" customHeight="1">
      <c r="A5" s="63">
        <v>2</v>
      </c>
      <c r="B5" s="71" t="s">
        <v>75</v>
      </c>
      <c r="C5" s="70">
        <v>100</v>
      </c>
      <c r="D5" s="69" t="s">
        <v>5</v>
      </c>
      <c r="E5" s="13"/>
      <c r="F5" s="52"/>
      <c r="G5" s="42">
        <f>ROUND(F5*(1+(I5/100)),2)</f>
        <v>0</v>
      </c>
      <c r="H5" s="43">
        <f>C5*F5</f>
        <v>0</v>
      </c>
      <c r="I5" s="53">
        <v>8</v>
      </c>
      <c r="J5" s="43">
        <f>H5+H5*I5/100</f>
        <v>0</v>
      </c>
      <c r="K5" s="51"/>
    </row>
    <row r="6" spans="1:11" s="11" customFormat="1" ht="96">
      <c r="A6" s="68">
        <v>3</v>
      </c>
      <c r="B6" s="71" t="s">
        <v>76</v>
      </c>
      <c r="C6" s="70">
        <v>300</v>
      </c>
      <c r="D6" s="69" t="s">
        <v>5</v>
      </c>
      <c r="E6" s="13"/>
      <c r="F6" s="52"/>
      <c r="G6" s="42">
        <f>ROUND(F6*(1+(I6/100)),2)</f>
        <v>0</v>
      </c>
      <c r="H6" s="43">
        <f>C6*F6</f>
        <v>0</v>
      </c>
      <c r="I6" s="53">
        <v>8</v>
      </c>
      <c r="J6" s="43">
        <f>H6+H6*I6/100</f>
        <v>0</v>
      </c>
      <c r="K6" s="51"/>
    </row>
    <row r="7" spans="1:11" s="11" customFormat="1" ht="72">
      <c r="A7" s="63">
        <v>4</v>
      </c>
      <c r="B7" s="71" t="s">
        <v>77</v>
      </c>
      <c r="C7" s="70">
        <v>100</v>
      </c>
      <c r="D7" s="69" t="s">
        <v>5</v>
      </c>
      <c r="E7" s="13"/>
      <c r="F7" s="52"/>
      <c r="G7" s="42">
        <f>ROUND(F7*(1+(I7/100)),2)</f>
        <v>0</v>
      </c>
      <c r="H7" s="43">
        <f>C7*F7</f>
        <v>0</v>
      </c>
      <c r="I7" s="53">
        <v>8</v>
      </c>
      <c r="J7" s="43">
        <f>H7+H7*I7/100</f>
        <v>0</v>
      </c>
      <c r="K7" s="51"/>
    </row>
    <row r="8" spans="1:11" s="2" customFormat="1" ht="12.75">
      <c r="A8" s="3"/>
      <c r="B8" s="3"/>
      <c r="C8" s="4"/>
      <c r="D8" s="1"/>
      <c r="E8" s="5"/>
      <c r="F8" s="336" t="s">
        <v>10</v>
      </c>
      <c r="G8" s="336"/>
      <c r="H8" s="6">
        <f>SUM(H4:H7)</f>
        <v>0</v>
      </c>
      <c r="I8" s="5"/>
      <c r="J8" s="6">
        <f>SUM(J4:J7)</f>
        <v>0</v>
      </c>
      <c r="K8" s="8"/>
    </row>
    <row r="9" spans="1:11" s="2" customFormat="1" ht="12.75">
      <c r="A9" s="3"/>
      <c r="B9" s="3"/>
      <c r="C9" s="4"/>
      <c r="D9" s="1"/>
      <c r="E9" s="55"/>
      <c r="F9" s="56"/>
      <c r="G9" s="56"/>
      <c r="H9" s="46"/>
      <c r="I9" s="55"/>
      <c r="J9" s="46"/>
      <c r="K9" s="8"/>
    </row>
    <row r="10" spans="1:7" ht="12.75">
      <c r="A10" s="14" t="s">
        <v>9</v>
      </c>
      <c r="F10" s="15"/>
      <c r="G10" s="22"/>
    </row>
    <row r="11" spans="1:6" ht="12.75">
      <c r="A11" s="14"/>
      <c r="F11" s="15"/>
    </row>
    <row r="12" spans="1:11" s="14" customFormat="1" ht="19.5" customHeight="1">
      <c r="A12" s="19" t="s">
        <v>208</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37" t="s">
        <v>21</v>
      </c>
      <c r="B14" s="338"/>
      <c r="C14" s="338"/>
      <c r="D14" s="338"/>
      <c r="E14" s="338"/>
      <c r="F14" s="338"/>
      <c r="G14" s="338"/>
      <c r="H14" s="338"/>
      <c r="I14" s="338"/>
      <c r="J14" s="338"/>
      <c r="K14" s="8"/>
    </row>
    <row r="15" spans="1:11" s="14" customFormat="1" ht="16.5" customHeight="1">
      <c r="A15" s="33"/>
      <c r="B15" s="34"/>
      <c r="C15" s="34"/>
      <c r="D15" s="34"/>
      <c r="E15" s="34"/>
      <c r="F15" s="34"/>
      <c r="G15" s="34"/>
      <c r="H15" s="34"/>
      <c r="I15" s="34"/>
      <c r="J15" s="34"/>
      <c r="K15" s="8"/>
    </row>
    <row r="16" spans="1:11" s="14" customFormat="1" ht="12.75" customHeight="1">
      <c r="A16" s="23" t="s">
        <v>11</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c r="I19" s="18"/>
      <c r="J19" s="18"/>
    </row>
    <row r="20" ht="12.75">
      <c r="H20" s="24"/>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28" right="0.26" top="1" bottom="0.51" header="0.33" footer="0.23"/>
  <pageSetup fitToHeight="0" horizontalDpi="600" verticalDpi="600" orientation="landscape" scale="86" r:id="rId1"/>
  <headerFooter alignWithMargins="0">
    <oddHeader>&amp;LNr sprawy ZP/39/2018&amp;CZestawienie asortymentowo-ilościowo-cenowe
&amp;RZałącznik nr 2 SIWZ</oddHeader>
    <oddFooter>&amp;CStrona &amp;P z &amp;N&amp;R&amp;A</oddFooter>
  </headerFooter>
  <rowBreaks count="1" manualBreakCount="1">
    <brk id="6" max="10" man="1"/>
  </rowBreaks>
</worksheet>
</file>

<file path=xl/worksheets/sheet22.xml><?xml version="1.0" encoding="utf-8"?>
<worksheet xmlns="http://schemas.openxmlformats.org/spreadsheetml/2006/main" xmlns:r="http://schemas.openxmlformats.org/officeDocument/2006/relationships">
  <dimension ref="A1:K32"/>
  <sheetViews>
    <sheetView tabSelected="1" view="pageLayout" zoomScaleNormal="70" workbookViewId="0" topLeftCell="A4">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249</v>
      </c>
      <c r="B1" s="332"/>
      <c r="C1" s="332"/>
      <c r="D1" s="332"/>
      <c r="E1" s="332"/>
      <c r="F1" s="332"/>
      <c r="G1" s="332"/>
      <c r="H1" s="332"/>
      <c r="I1" s="332"/>
      <c r="J1" s="332"/>
    </row>
    <row r="2" spans="1:11" s="11" customFormat="1" ht="63"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10</v>
      </c>
    </row>
    <row r="4" spans="1:11" s="11" customFormat="1" ht="47.25" customHeight="1">
      <c r="A4" s="68">
        <v>1</v>
      </c>
      <c r="B4" s="73" t="s">
        <v>78</v>
      </c>
      <c r="C4" s="72">
        <v>50</v>
      </c>
      <c r="D4" s="12" t="s">
        <v>5</v>
      </c>
      <c r="E4" s="13"/>
      <c r="F4" s="52"/>
      <c r="G4" s="42">
        <f aca="true" t="shared" si="0" ref="G4:G9">ROUND(F4*(1+(I4/100)),2)</f>
        <v>0</v>
      </c>
      <c r="H4" s="43">
        <f aca="true" t="shared" si="1" ref="H4:H9">C4*F4</f>
        <v>0</v>
      </c>
      <c r="I4" s="215">
        <v>8</v>
      </c>
      <c r="J4" s="43">
        <f aca="true" t="shared" si="2" ref="J4:J9">H4+H4*I4/100</f>
        <v>0</v>
      </c>
      <c r="K4" s="51"/>
    </row>
    <row r="5" spans="1:11" s="11" customFormat="1" ht="63.75" customHeight="1">
      <c r="A5" s="63">
        <v>2</v>
      </c>
      <c r="B5" s="73" t="s">
        <v>79</v>
      </c>
      <c r="C5" s="72">
        <v>1000</v>
      </c>
      <c r="D5" s="12" t="s">
        <v>5</v>
      </c>
      <c r="E5" s="13"/>
      <c r="F5" s="52"/>
      <c r="G5" s="42">
        <f t="shared" si="0"/>
        <v>0</v>
      </c>
      <c r="H5" s="43">
        <f t="shared" si="1"/>
        <v>0</v>
      </c>
      <c r="I5" s="215">
        <v>8</v>
      </c>
      <c r="J5" s="43">
        <f t="shared" si="2"/>
        <v>0</v>
      </c>
      <c r="K5" s="51"/>
    </row>
    <row r="6" spans="1:11" s="11" customFormat="1" ht="62.25" customHeight="1">
      <c r="A6" s="63">
        <v>3</v>
      </c>
      <c r="B6" s="73" t="s">
        <v>80</v>
      </c>
      <c r="C6" s="72">
        <v>1500</v>
      </c>
      <c r="D6" s="12" t="s">
        <v>5</v>
      </c>
      <c r="E6" s="13"/>
      <c r="F6" s="52"/>
      <c r="G6" s="42">
        <f t="shared" si="0"/>
        <v>0</v>
      </c>
      <c r="H6" s="43">
        <f t="shared" si="1"/>
        <v>0</v>
      </c>
      <c r="I6" s="215">
        <v>8</v>
      </c>
      <c r="J6" s="43">
        <f t="shared" si="2"/>
        <v>0</v>
      </c>
      <c r="K6" s="51"/>
    </row>
    <row r="7" spans="1:11" s="11" customFormat="1" ht="231" customHeight="1">
      <c r="A7" s="44">
        <v>4</v>
      </c>
      <c r="B7" s="73" t="s">
        <v>103</v>
      </c>
      <c r="C7" s="45">
        <v>100</v>
      </c>
      <c r="D7" s="83" t="s">
        <v>95</v>
      </c>
      <c r="E7" s="13"/>
      <c r="F7" s="52"/>
      <c r="G7" s="42">
        <f t="shared" si="0"/>
        <v>0</v>
      </c>
      <c r="H7" s="43">
        <f t="shared" si="1"/>
        <v>0</v>
      </c>
      <c r="I7" s="215">
        <v>8</v>
      </c>
      <c r="J7" s="43">
        <f t="shared" si="2"/>
        <v>0</v>
      </c>
      <c r="K7" s="51"/>
    </row>
    <row r="8" spans="1:11" s="11" customFormat="1" ht="160.5" customHeight="1">
      <c r="A8" s="44">
        <v>5</v>
      </c>
      <c r="B8" s="73" t="s">
        <v>85</v>
      </c>
      <c r="C8" s="45">
        <v>25</v>
      </c>
      <c r="D8" s="83" t="s">
        <v>95</v>
      </c>
      <c r="E8" s="13"/>
      <c r="F8" s="52"/>
      <c r="G8" s="42">
        <f t="shared" si="0"/>
        <v>0</v>
      </c>
      <c r="H8" s="43">
        <f t="shared" si="1"/>
        <v>0</v>
      </c>
      <c r="I8" s="215">
        <v>8</v>
      </c>
      <c r="J8" s="43">
        <f t="shared" si="2"/>
        <v>0</v>
      </c>
      <c r="K8" s="51"/>
    </row>
    <row r="9" spans="1:11" s="11" customFormat="1" ht="160.5" customHeight="1">
      <c r="A9" s="44">
        <v>6</v>
      </c>
      <c r="B9" s="73" t="s">
        <v>250</v>
      </c>
      <c r="C9" s="45">
        <v>50</v>
      </c>
      <c r="D9" s="83" t="s">
        <v>95</v>
      </c>
      <c r="E9" s="13"/>
      <c r="F9" s="52"/>
      <c r="G9" s="42">
        <f t="shared" si="0"/>
        <v>0</v>
      </c>
      <c r="H9" s="43">
        <f t="shared" si="1"/>
        <v>0</v>
      </c>
      <c r="I9" s="215">
        <v>8</v>
      </c>
      <c r="J9" s="43">
        <f t="shared" si="2"/>
        <v>0</v>
      </c>
      <c r="K9" s="51"/>
    </row>
    <row r="10" spans="1:11" s="2" customFormat="1" ht="12.75">
      <c r="A10" s="3"/>
      <c r="B10" s="3"/>
      <c r="C10" s="4"/>
      <c r="D10" s="1"/>
      <c r="E10" s="55"/>
      <c r="F10" s="349" t="s">
        <v>10</v>
      </c>
      <c r="G10" s="349"/>
      <c r="H10" s="57">
        <f>SUM(H4:H9)</f>
        <v>0</v>
      </c>
      <c r="I10" s="55"/>
      <c r="J10" s="57">
        <f>SUM(J4:J9)</f>
        <v>0</v>
      </c>
      <c r="K10" s="8"/>
    </row>
    <row r="11" spans="1:7" ht="12.75">
      <c r="A11" s="14" t="s">
        <v>9</v>
      </c>
      <c r="F11" s="15"/>
      <c r="G11" s="22"/>
    </row>
    <row r="12" spans="1:6" ht="12.75">
      <c r="A12" s="14"/>
      <c r="F12" s="15"/>
    </row>
    <row r="13" spans="1:10" ht="14.25" customHeight="1">
      <c r="A13" s="35"/>
      <c r="B13" s="36"/>
      <c r="C13" s="37"/>
      <c r="D13" s="37"/>
      <c r="E13" s="37"/>
      <c r="F13" s="38"/>
      <c r="G13" s="40"/>
      <c r="H13" s="40"/>
      <c r="I13" s="40"/>
      <c r="J13" s="39"/>
    </row>
    <row r="14" spans="1:11" s="14" customFormat="1" ht="19.5" customHeight="1">
      <c r="A14" s="19" t="s">
        <v>208</v>
      </c>
      <c r="B14" s="20"/>
      <c r="C14" s="20"/>
      <c r="D14" s="20"/>
      <c r="E14" s="20"/>
      <c r="F14" s="16"/>
      <c r="I14" s="17"/>
      <c r="J14" s="17"/>
      <c r="K14" s="8"/>
    </row>
    <row r="15" spans="5:11" s="14" customFormat="1" ht="12.75" customHeight="1">
      <c r="E15" s="18"/>
      <c r="F15" s="20"/>
      <c r="G15" s="21"/>
      <c r="H15" s="17"/>
      <c r="I15" s="17"/>
      <c r="J15" s="17"/>
      <c r="K15" s="8"/>
    </row>
    <row r="16" spans="1:11" s="14" customFormat="1" ht="40.5" customHeight="1">
      <c r="A16" s="337" t="s">
        <v>21</v>
      </c>
      <c r="B16" s="337"/>
      <c r="C16" s="337"/>
      <c r="D16" s="337"/>
      <c r="E16" s="337"/>
      <c r="F16" s="337"/>
      <c r="G16" s="337"/>
      <c r="H16" s="337"/>
      <c r="I16" s="337"/>
      <c r="J16" s="337"/>
      <c r="K16" s="8"/>
    </row>
    <row r="17" spans="1:11" s="14" customFormat="1" ht="16.5" customHeight="1">
      <c r="A17" s="33"/>
      <c r="B17" s="34"/>
      <c r="C17" s="34"/>
      <c r="D17" s="34"/>
      <c r="E17" s="34"/>
      <c r="F17" s="34"/>
      <c r="G17" s="34"/>
      <c r="H17" s="34"/>
      <c r="I17" s="34"/>
      <c r="J17" s="34"/>
      <c r="K17" s="8"/>
    </row>
    <row r="18" spans="1:11" s="14" customFormat="1" ht="12.75" customHeight="1">
      <c r="A18" s="23" t="s">
        <v>11</v>
      </c>
      <c r="E18" s="18"/>
      <c r="F18" s="18"/>
      <c r="G18" s="18"/>
      <c r="H18" s="18"/>
      <c r="I18" s="18"/>
      <c r="J18" s="18"/>
      <c r="K18" s="8"/>
    </row>
    <row r="19" spans="1:11" s="14" customFormat="1" ht="12.75" customHeight="1">
      <c r="A19" s="23"/>
      <c r="E19" s="18"/>
      <c r="F19" s="18"/>
      <c r="G19" s="18"/>
      <c r="H19" s="18"/>
      <c r="I19" s="18"/>
      <c r="J19" s="18"/>
      <c r="K19" s="8"/>
    </row>
    <row r="20" spans="5:11" s="14" customFormat="1" ht="12.75" customHeight="1">
      <c r="E20" s="18"/>
      <c r="F20" s="18"/>
      <c r="G20" s="18"/>
      <c r="H20" s="18"/>
      <c r="I20" s="18"/>
      <c r="J20" s="18"/>
      <c r="K20" s="8"/>
    </row>
    <row r="21" spans="6:10" ht="12.75">
      <c r="F21" s="18"/>
      <c r="G21" s="18"/>
      <c r="H21" s="18"/>
      <c r="I21" s="18"/>
      <c r="J21" s="18"/>
    </row>
    <row r="22" ht="12.75">
      <c r="H22" s="24"/>
    </row>
    <row r="26" ht="12.75">
      <c r="K26" s="14"/>
    </row>
    <row r="27" ht="12.75">
      <c r="K27" s="14"/>
    </row>
    <row r="28" ht="12.75">
      <c r="K28" s="14"/>
    </row>
    <row r="29" ht="12.75">
      <c r="K29" s="14"/>
    </row>
    <row r="30" ht="12.75">
      <c r="K30" s="14"/>
    </row>
    <row r="31" ht="12.75">
      <c r="K31" s="14"/>
    </row>
    <row r="32" ht="12.75">
      <c r="K32" s="14"/>
    </row>
  </sheetData>
  <sheetProtection/>
  <mergeCells count="5">
    <mergeCell ref="A1:J1"/>
    <mergeCell ref="A2:B2"/>
    <mergeCell ref="A3:B3"/>
    <mergeCell ref="F10:G10"/>
    <mergeCell ref="A16:J16"/>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colBreaks count="1" manualBreakCount="1">
    <brk id="11" max="9" man="1"/>
  </colBreaks>
</worksheet>
</file>

<file path=xl/worksheets/sheet23.xml><?xml version="1.0" encoding="utf-8"?>
<worksheet xmlns="http://schemas.openxmlformats.org/spreadsheetml/2006/main" xmlns:r="http://schemas.openxmlformats.org/officeDocument/2006/relationships">
  <dimension ref="A1:K28"/>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251</v>
      </c>
      <c r="B1" s="332"/>
      <c r="C1" s="332"/>
      <c r="D1" s="332"/>
      <c r="E1" s="332"/>
      <c r="F1" s="332"/>
      <c r="G1" s="332"/>
      <c r="H1" s="332"/>
      <c r="I1" s="332"/>
      <c r="J1" s="332"/>
    </row>
    <row r="2" spans="1:11" s="11" customFormat="1" ht="63"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10</v>
      </c>
    </row>
    <row r="4" spans="1:11" s="11" customFormat="1" ht="42.75" customHeight="1">
      <c r="A4" s="68">
        <v>1</v>
      </c>
      <c r="B4" s="79" t="s">
        <v>81</v>
      </c>
      <c r="C4" s="72">
        <v>2000</v>
      </c>
      <c r="D4" s="12" t="s">
        <v>5</v>
      </c>
      <c r="E4" s="13"/>
      <c r="F4" s="52"/>
      <c r="G4" s="42">
        <f>ROUND(F4*(1+(I4/100)),2)</f>
        <v>0</v>
      </c>
      <c r="H4" s="43">
        <f>C4*F4</f>
        <v>0</v>
      </c>
      <c r="I4" s="53">
        <v>8</v>
      </c>
      <c r="J4" s="43">
        <f>H4+H4*I4/100</f>
        <v>0</v>
      </c>
      <c r="K4" s="51"/>
    </row>
    <row r="5" spans="1:11" s="11" customFormat="1" ht="69.75" customHeight="1">
      <c r="A5" s="63">
        <v>2</v>
      </c>
      <c r="B5" s="79" t="s">
        <v>82</v>
      </c>
      <c r="C5" s="72">
        <v>100</v>
      </c>
      <c r="D5" s="12" t="s">
        <v>5</v>
      </c>
      <c r="E5" s="13"/>
      <c r="F5" s="52"/>
      <c r="G5" s="42">
        <f>ROUND(F5*(1+(I5/100)),2)</f>
        <v>0</v>
      </c>
      <c r="H5" s="43">
        <f>C5*F5</f>
        <v>0</v>
      </c>
      <c r="I5" s="53">
        <v>8</v>
      </c>
      <c r="J5" s="43">
        <f>H5+H5*I5/100</f>
        <v>0</v>
      </c>
      <c r="K5" s="51"/>
    </row>
    <row r="6" spans="1:11" s="2" customFormat="1" ht="12.75">
      <c r="A6" s="3"/>
      <c r="B6" s="3"/>
      <c r="C6" s="4"/>
      <c r="D6" s="1"/>
      <c r="E6" s="5"/>
      <c r="F6" s="336" t="s">
        <v>10</v>
      </c>
      <c r="G6" s="336"/>
      <c r="H6" s="6">
        <f>SUM(H4:H5)</f>
        <v>0</v>
      </c>
      <c r="I6" s="5"/>
      <c r="J6" s="6">
        <f>SUM(J4:J5)</f>
        <v>0</v>
      </c>
      <c r="K6" s="8"/>
    </row>
    <row r="7" spans="1:7" ht="12.75">
      <c r="A7" s="14" t="s">
        <v>9</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208</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37" t="s">
        <v>21</v>
      </c>
      <c r="B12" s="338"/>
      <c r="C12" s="338"/>
      <c r="D12" s="338"/>
      <c r="E12" s="338"/>
      <c r="F12" s="338"/>
      <c r="G12" s="338"/>
      <c r="H12" s="338"/>
      <c r="I12" s="338"/>
      <c r="J12" s="338"/>
      <c r="K12" s="8"/>
    </row>
    <row r="13" spans="1:11" s="14" customFormat="1" ht="16.5" customHeight="1">
      <c r="A13" s="33"/>
      <c r="B13" s="34"/>
      <c r="C13" s="34"/>
      <c r="D13" s="34"/>
      <c r="E13" s="34"/>
      <c r="F13" s="34"/>
      <c r="G13" s="34"/>
      <c r="H13" s="34"/>
      <c r="I13" s="34"/>
      <c r="J13" s="34"/>
      <c r="K13" s="8"/>
    </row>
    <row r="14" spans="1:11" s="14" customFormat="1" ht="12.75" customHeight="1">
      <c r="A14" s="23" t="s">
        <v>11</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c r="I17" s="18"/>
      <c r="J17" s="18"/>
    </row>
    <row r="18" ht="12.75">
      <c r="H18" s="24"/>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worksheet>
</file>

<file path=xl/worksheets/sheet24.xml><?xml version="1.0" encoding="utf-8"?>
<worksheet xmlns="http://schemas.openxmlformats.org/spreadsheetml/2006/main" xmlns:r="http://schemas.openxmlformats.org/officeDocument/2006/relationships">
  <dimension ref="A1:K27"/>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285</v>
      </c>
      <c r="B1" s="332"/>
      <c r="C1" s="332"/>
      <c r="D1" s="332"/>
      <c r="E1" s="332"/>
      <c r="F1" s="332"/>
      <c r="G1" s="332"/>
      <c r="H1" s="332"/>
      <c r="I1" s="332"/>
      <c r="J1" s="332"/>
    </row>
    <row r="2" spans="1:11" s="11" customFormat="1" ht="63" customHeight="1">
      <c r="A2" s="333" t="s">
        <v>0</v>
      </c>
      <c r="B2" s="333"/>
      <c r="C2" s="9" t="s">
        <v>6</v>
      </c>
      <c r="D2" s="9" t="s">
        <v>1</v>
      </c>
      <c r="E2" s="10" t="s">
        <v>304</v>
      </c>
      <c r="F2" s="9" t="s">
        <v>2</v>
      </c>
      <c r="G2" s="9" t="s">
        <v>7</v>
      </c>
      <c r="H2" s="9" t="s">
        <v>3</v>
      </c>
      <c r="I2" s="9" t="s">
        <v>8</v>
      </c>
      <c r="J2" s="9" t="s">
        <v>4</v>
      </c>
      <c r="K2" s="49" t="s">
        <v>23</v>
      </c>
    </row>
    <row r="3" spans="1:11" s="25" customFormat="1" ht="13.5" customHeight="1">
      <c r="A3" s="350" t="s">
        <v>12</v>
      </c>
      <c r="B3" s="335"/>
      <c r="C3" s="54" t="s">
        <v>13</v>
      </c>
      <c r="D3" s="27" t="s">
        <v>14</v>
      </c>
      <c r="E3" s="28" t="s">
        <v>15</v>
      </c>
      <c r="F3" s="28" t="s">
        <v>16</v>
      </c>
      <c r="G3" s="29" t="s">
        <v>17</v>
      </c>
      <c r="H3" s="30" t="s">
        <v>18</v>
      </c>
      <c r="I3" s="31" t="s">
        <v>19</v>
      </c>
      <c r="J3" s="32" t="s">
        <v>20</v>
      </c>
      <c r="K3" s="50">
        <v>10</v>
      </c>
    </row>
    <row r="4" spans="1:11" s="11" customFormat="1" ht="180">
      <c r="A4" s="58">
        <v>1</v>
      </c>
      <c r="B4" s="67" t="s">
        <v>142</v>
      </c>
      <c r="C4" s="45">
        <v>200</v>
      </c>
      <c r="D4" s="293" t="s">
        <v>95</v>
      </c>
      <c r="E4" s="294"/>
      <c r="F4" s="271"/>
      <c r="G4" s="264">
        <f>ROUND(F4*(1+(I4/100)),2)</f>
        <v>0</v>
      </c>
      <c r="H4" s="295">
        <f>C4*F4</f>
        <v>0</v>
      </c>
      <c r="I4" s="296">
        <v>8</v>
      </c>
      <c r="J4" s="295">
        <f>H4+H4*I4/100</f>
        <v>0</v>
      </c>
      <c r="K4" s="297"/>
    </row>
    <row r="5" spans="1:11" s="11" customFormat="1" ht="201.75" customHeight="1">
      <c r="A5" s="58">
        <v>2</v>
      </c>
      <c r="B5" s="67" t="s">
        <v>252</v>
      </c>
      <c r="C5" s="45">
        <v>100</v>
      </c>
      <c r="D5" s="83" t="s">
        <v>95</v>
      </c>
      <c r="E5" s="13"/>
      <c r="F5" s="52"/>
      <c r="G5" s="264">
        <f>ROUND(F5*(1+(I5/100)),2)</f>
        <v>0</v>
      </c>
      <c r="H5" s="295">
        <f>C5*F5</f>
        <v>0</v>
      </c>
      <c r="I5" s="296">
        <v>8</v>
      </c>
      <c r="J5" s="295">
        <f>H5+H5*I5/100</f>
        <v>0</v>
      </c>
      <c r="K5" s="51"/>
    </row>
    <row r="6" spans="1:11" s="2" customFormat="1" ht="12.75">
      <c r="A6" s="3"/>
      <c r="B6" s="3"/>
      <c r="C6" s="4"/>
      <c r="D6" s="1"/>
      <c r="E6" s="55"/>
      <c r="F6" s="349" t="s">
        <v>10</v>
      </c>
      <c r="G6" s="349"/>
      <c r="H6" s="57">
        <f>SUM(H4:H5)</f>
        <v>0</v>
      </c>
      <c r="I6" s="55"/>
      <c r="J6" s="57">
        <f>SUM(J4:J5)</f>
        <v>0</v>
      </c>
      <c r="K6" s="8"/>
    </row>
    <row r="7" spans="1:7" ht="12.75">
      <c r="A7" s="14" t="s">
        <v>9</v>
      </c>
      <c r="F7" s="15"/>
      <c r="G7" s="22"/>
    </row>
    <row r="8" spans="1:6" ht="12.75">
      <c r="A8" s="14"/>
      <c r="F8" s="15"/>
    </row>
    <row r="9" spans="1:11" s="14" customFormat="1" ht="19.5" customHeight="1">
      <c r="A9" s="19" t="s">
        <v>208</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37" t="s">
        <v>21</v>
      </c>
      <c r="B11" s="338"/>
      <c r="C11" s="338"/>
      <c r="D11" s="338"/>
      <c r="E11" s="338"/>
      <c r="F11" s="338"/>
      <c r="G11" s="338"/>
      <c r="H11" s="338"/>
      <c r="I11" s="338"/>
      <c r="J11" s="338"/>
      <c r="K11" s="8"/>
    </row>
    <row r="12" spans="1:11" s="14" customFormat="1" ht="16.5" customHeight="1">
      <c r="A12" s="33"/>
      <c r="B12" s="34"/>
      <c r="C12" s="34"/>
      <c r="D12" s="34"/>
      <c r="E12" s="34"/>
      <c r="F12" s="34"/>
      <c r="G12" s="34"/>
      <c r="H12" s="34"/>
      <c r="I12" s="34"/>
      <c r="J12" s="34"/>
      <c r="K12" s="8"/>
    </row>
    <row r="13" spans="1:11" s="14" customFormat="1" ht="12.75" customHeight="1">
      <c r="A13" s="23" t="s">
        <v>11</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c r="I16" s="18"/>
      <c r="J16" s="18"/>
    </row>
    <row r="17" ht="12.75">
      <c r="H17" s="24"/>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6:G6"/>
    <mergeCell ref="A11:J11"/>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rowBreaks count="1" manualBreakCount="1">
    <brk id="4" max="10" man="1"/>
  </rowBreaks>
  <colBreaks count="1" manualBreakCount="1">
    <brk id="11" max="5" man="1"/>
  </colBreaks>
</worksheet>
</file>

<file path=xl/worksheets/sheet25.xml><?xml version="1.0" encoding="utf-8"?>
<worksheet xmlns="http://schemas.openxmlformats.org/spreadsheetml/2006/main" xmlns:r="http://schemas.openxmlformats.org/officeDocument/2006/relationships">
  <dimension ref="A1:K28"/>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286</v>
      </c>
      <c r="B1" s="332"/>
      <c r="C1" s="332"/>
      <c r="D1" s="332"/>
      <c r="E1" s="332"/>
      <c r="F1" s="332"/>
      <c r="G1" s="332"/>
      <c r="H1" s="332"/>
      <c r="I1" s="332"/>
      <c r="J1" s="332"/>
    </row>
    <row r="2" spans="1:11" s="11" customFormat="1" ht="63"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10</v>
      </c>
    </row>
    <row r="4" spans="1:11" s="11" customFormat="1" ht="51" customHeight="1">
      <c r="A4" s="63">
        <v>1</v>
      </c>
      <c r="B4" s="75" t="s">
        <v>83</v>
      </c>
      <c r="C4" s="72">
        <v>5</v>
      </c>
      <c r="D4" s="12" t="s">
        <v>5</v>
      </c>
      <c r="E4" s="13"/>
      <c r="F4" s="52"/>
      <c r="G4" s="42">
        <f>ROUND(F4*(1+(I4/100)),2)</f>
        <v>0</v>
      </c>
      <c r="H4" s="43">
        <f>C4*F4</f>
        <v>0</v>
      </c>
      <c r="I4" s="215">
        <v>8</v>
      </c>
      <c r="J4" s="43">
        <f>H4+H4*I4/100</f>
        <v>0</v>
      </c>
      <c r="K4" s="51"/>
    </row>
    <row r="5" spans="1:11" s="11" customFormat="1" ht="51" customHeight="1">
      <c r="A5" s="63">
        <v>2</v>
      </c>
      <c r="B5" s="75" t="s">
        <v>84</v>
      </c>
      <c r="C5" s="72">
        <v>5</v>
      </c>
      <c r="D5" s="12" t="s">
        <v>5</v>
      </c>
      <c r="E5" s="13"/>
      <c r="F5" s="52"/>
      <c r="G5" s="42">
        <f>ROUND(F5*(1+(I5/100)),2)</f>
        <v>0</v>
      </c>
      <c r="H5" s="43">
        <f>C5*F5</f>
        <v>0</v>
      </c>
      <c r="I5" s="215">
        <v>8</v>
      </c>
      <c r="J5" s="43">
        <f>H5+H5*I5/100</f>
        <v>0</v>
      </c>
      <c r="K5" s="51"/>
    </row>
    <row r="6" spans="1:11" s="2" customFormat="1" ht="12.75">
      <c r="A6" s="3"/>
      <c r="B6" s="3"/>
      <c r="C6" s="4"/>
      <c r="D6" s="1"/>
      <c r="E6" s="5"/>
      <c r="F6" s="336" t="s">
        <v>10</v>
      </c>
      <c r="G6" s="336"/>
      <c r="H6" s="6">
        <f>SUM(H4:H5)</f>
        <v>0</v>
      </c>
      <c r="I6" s="5"/>
      <c r="J6" s="6">
        <f>SUM(J4:J5)</f>
        <v>0</v>
      </c>
      <c r="K6" s="8"/>
    </row>
    <row r="7" spans="1:7" ht="12.75">
      <c r="A7" s="14" t="s">
        <v>9</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208</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37" t="s">
        <v>21</v>
      </c>
      <c r="B12" s="338"/>
      <c r="C12" s="338"/>
      <c r="D12" s="338"/>
      <c r="E12" s="338"/>
      <c r="F12" s="338"/>
      <c r="G12" s="338"/>
      <c r="H12" s="338"/>
      <c r="I12" s="338"/>
      <c r="J12" s="338"/>
      <c r="K12" s="8"/>
    </row>
    <row r="13" spans="1:11" s="14" customFormat="1" ht="16.5" customHeight="1">
      <c r="A13" s="33"/>
      <c r="B13" s="34"/>
      <c r="C13" s="34"/>
      <c r="D13" s="34"/>
      <c r="E13" s="34"/>
      <c r="F13" s="34"/>
      <c r="G13" s="34"/>
      <c r="H13" s="34"/>
      <c r="I13" s="34"/>
      <c r="J13" s="34"/>
      <c r="K13" s="8"/>
    </row>
    <row r="14" spans="1:11" s="14" customFormat="1" ht="12.75" customHeight="1">
      <c r="A14" s="23" t="s">
        <v>11</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c r="I17" s="18"/>
      <c r="J17" s="18"/>
    </row>
    <row r="18" ht="12.75">
      <c r="H18" s="24"/>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worksheet>
</file>

<file path=xl/worksheets/sheet26.xml><?xml version="1.0" encoding="utf-8"?>
<worksheet xmlns="http://schemas.openxmlformats.org/spreadsheetml/2006/main" xmlns:r="http://schemas.openxmlformats.org/officeDocument/2006/relationships">
  <dimension ref="A1:L28"/>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287</v>
      </c>
      <c r="B1" s="332"/>
      <c r="C1" s="332"/>
      <c r="D1" s="332"/>
      <c r="E1" s="332"/>
      <c r="F1" s="332"/>
      <c r="G1" s="332"/>
      <c r="H1" s="332"/>
      <c r="I1" s="332"/>
      <c r="J1" s="332"/>
    </row>
    <row r="2" spans="1:12" s="11" customFormat="1" ht="63" customHeight="1">
      <c r="A2" s="333" t="s">
        <v>0</v>
      </c>
      <c r="B2" s="333"/>
      <c r="C2" s="9" t="s">
        <v>6</v>
      </c>
      <c r="D2" s="9" t="s">
        <v>1</v>
      </c>
      <c r="E2" s="10" t="s">
        <v>304</v>
      </c>
      <c r="F2" s="9" t="s">
        <v>2</v>
      </c>
      <c r="G2" s="9" t="s">
        <v>7</v>
      </c>
      <c r="H2" s="9" t="s">
        <v>3</v>
      </c>
      <c r="I2" s="9" t="s">
        <v>8</v>
      </c>
      <c r="J2" s="9" t="s">
        <v>4</v>
      </c>
      <c r="K2" s="49" t="s">
        <v>23</v>
      </c>
      <c r="L2" s="9" t="s">
        <v>22</v>
      </c>
    </row>
    <row r="3" spans="1:12" s="25" customFormat="1" ht="13.5" customHeight="1">
      <c r="A3" s="334" t="s">
        <v>12</v>
      </c>
      <c r="B3" s="335"/>
      <c r="C3" s="26" t="s">
        <v>13</v>
      </c>
      <c r="D3" s="27" t="s">
        <v>14</v>
      </c>
      <c r="E3" s="28" t="s">
        <v>15</v>
      </c>
      <c r="F3" s="28" t="s">
        <v>16</v>
      </c>
      <c r="G3" s="29" t="s">
        <v>17</v>
      </c>
      <c r="H3" s="30" t="s">
        <v>18</v>
      </c>
      <c r="I3" s="31" t="s">
        <v>19</v>
      </c>
      <c r="J3" s="32" t="s">
        <v>20</v>
      </c>
      <c r="K3" s="50">
        <v>10</v>
      </c>
      <c r="L3" s="48">
        <v>11</v>
      </c>
    </row>
    <row r="4" spans="1:12" s="11" customFormat="1" ht="36">
      <c r="A4" s="205">
        <v>1</v>
      </c>
      <c r="B4" s="206" t="s">
        <v>87</v>
      </c>
      <c r="C4" s="208">
        <v>2</v>
      </c>
      <c r="D4" s="142" t="s">
        <v>86</v>
      </c>
      <c r="E4" s="13"/>
      <c r="F4" s="52"/>
      <c r="G4" s="42">
        <f>ROUND(F4*(1+(I4/100)),2)</f>
        <v>0</v>
      </c>
      <c r="H4" s="43">
        <f>C4*F4</f>
        <v>0</v>
      </c>
      <c r="I4" s="215">
        <v>8</v>
      </c>
      <c r="J4" s="43">
        <f>H4+H4*I4/100</f>
        <v>0</v>
      </c>
      <c r="K4" s="51"/>
      <c r="L4" s="47">
        <v>20</v>
      </c>
    </row>
    <row r="5" spans="1:12" s="11" customFormat="1" ht="36">
      <c r="A5" s="207">
        <v>2</v>
      </c>
      <c r="B5" s="206" t="s">
        <v>88</v>
      </c>
      <c r="C5" s="208">
        <v>2</v>
      </c>
      <c r="D5" s="142" t="s">
        <v>86</v>
      </c>
      <c r="E5" s="13"/>
      <c r="F5" s="52"/>
      <c r="G5" s="42">
        <f>ROUND(F5*(1+(I5/100)),2)</f>
        <v>0</v>
      </c>
      <c r="H5" s="43">
        <f>C5*F5</f>
        <v>0</v>
      </c>
      <c r="I5" s="215">
        <v>8</v>
      </c>
      <c r="J5" s="43">
        <f>H5+H5*I5/100</f>
        <v>0</v>
      </c>
      <c r="K5" s="51"/>
      <c r="L5" s="47">
        <v>20</v>
      </c>
    </row>
    <row r="6" spans="1:11" s="2" customFormat="1" ht="12.75">
      <c r="A6" s="3"/>
      <c r="B6" s="3"/>
      <c r="C6" s="4"/>
      <c r="D6" s="1"/>
      <c r="E6" s="5"/>
      <c r="F6" s="336" t="s">
        <v>10</v>
      </c>
      <c r="G6" s="336"/>
      <c r="H6" s="6">
        <f>SUM(H4:H5)</f>
        <v>0</v>
      </c>
      <c r="I6" s="5"/>
      <c r="J6" s="6">
        <f>SUM(J4:J5)</f>
        <v>0</v>
      </c>
      <c r="K6" s="8"/>
    </row>
    <row r="7" spans="1:7" ht="12.75">
      <c r="A7" s="14" t="s">
        <v>9</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208</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37" t="s">
        <v>21</v>
      </c>
      <c r="B12" s="338"/>
      <c r="C12" s="338"/>
      <c r="D12" s="338"/>
      <c r="E12" s="338"/>
      <c r="F12" s="338"/>
      <c r="G12" s="338"/>
      <c r="H12" s="338"/>
      <c r="I12" s="338"/>
      <c r="J12" s="338"/>
      <c r="K12" s="8"/>
    </row>
    <row r="13" spans="1:11" s="14" customFormat="1" ht="16.5" customHeight="1">
      <c r="A13" s="33"/>
      <c r="B13" s="34"/>
      <c r="C13" s="34"/>
      <c r="D13" s="34"/>
      <c r="E13" s="34"/>
      <c r="F13" s="34"/>
      <c r="G13" s="34"/>
      <c r="H13" s="34"/>
      <c r="I13" s="34"/>
      <c r="J13" s="34"/>
      <c r="K13" s="8"/>
    </row>
    <row r="14" spans="1:11" s="14" customFormat="1" ht="12.75" customHeight="1">
      <c r="A14" s="23" t="s">
        <v>11</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c r="I17" s="18"/>
      <c r="J17" s="18"/>
    </row>
    <row r="18" ht="12.75">
      <c r="H18" s="24"/>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horizontalDpi="600" verticalDpi="600" orientation="landscape" scale="82" r:id="rId1"/>
  <headerFooter alignWithMargins="0">
    <oddHeader>&amp;LNr sprawy ZP/39/2018&amp;CZestawienie asortymentowo-ilościowo-cenowe
&amp;RZałącznik nr 2 SIWZ</oddHeader>
    <oddFooter>&amp;CStrona &amp;P z &amp;N&amp;R&amp;A</oddFooter>
  </headerFooter>
</worksheet>
</file>

<file path=xl/worksheets/sheet27.xml><?xml version="1.0" encoding="utf-8"?>
<worksheet xmlns="http://schemas.openxmlformats.org/spreadsheetml/2006/main" xmlns:r="http://schemas.openxmlformats.org/officeDocument/2006/relationships">
  <dimension ref="A1:AD32"/>
  <sheetViews>
    <sheetView tabSelected="1" view="pageLayout" zoomScaleNormal="70" workbookViewId="0" topLeftCell="A8">
      <selection activeCell="B9" sqref="B9"/>
    </sheetView>
  </sheetViews>
  <sheetFormatPr defaultColWidth="9.875" defaultRowHeight="12.75"/>
  <cols>
    <col min="1" max="1" width="7.125" style="85" customWidth="1"/>
    <col min="2" max="2" width="33.75390625" style="85" customWidth="1"/>
    <col min="3" max="3" width="9.375" style="85" customWidth="1"/>
    <col min="4" max="4" width="6.75390625" style="85" customWidth="1"/>
    <col min="5" max="5" width="10.875" style="86" customWidth="1"/>
    <col min="6" max="6" width="15.375" style="86" customWidth="1"/>
    <col min="7" max="7" width="10.125" style="86" customWidth="1"/>
    <col min="8" max="8" width="14.375" style="86" customWidth="1"/>
    <col min="9" max="9" width="4.875" style="86" customWidth="1"/>
    <col min="10" max="10" width="14.75390625" style="86" customWidth="1"/>
    <col min="11" max="11" width="16.75390625" style="85" customWidth="1"/>
    <col min="12" max="16384" width="9.875" style="85" customWidth="1"/>
  </cols>
  <sheetData>
    <row r="1" spans="1:10" ht="38.25" customHeight="1">
      <c r="A1" s="332" t="s">
        <v>303</v>
      </c>
      <c r="B1" s="332"/>
      <c r="C1" s="332"/>
      <c r="D1" s="332"/>
      <c r="E1" s="332"/>
      <c r="F1" s="332"/>
      <c r="G1" s="332"/>
      <c r="H1" s="332"/>
      <c r="I1" s="332"/>
      <c r="J1" s="332"/>
    </row>
    <row r="2" spans="1:11" s="106" customFormat="1" ht="63" customHeight="1">
      <c r="A2" s="339" t="s">
        <v>0</v>
      </c>
      <c r="B2" s="339"/>
      <c r="C2" s="129" t="s">
        <v>6</v>
      </c>
      <c r="D2" s="129" t="s">
        <v>1</v>
      </c>
      <c r="E2" s="130" t="s">
        <v>304</v>
      </c>
      <c r="F2" s="129" t="s">
        <v>2</v>
      </c>
      <c r="G2" s="129" t="s">
        <v>7</v>
      </c>
      <c r="H2" s="129" t="s">
        <v>3</v>
      </c>
      <c r="I2" s="129" t="s">
        <v>8</v>
      </c>
      <c r="J2" s="129" t="s">
        <v>4</v>
      </c>
      <c r="K2" s="128" t="s">
        <v>23</v>
      </c>
    </row>
    <row r="3" spans="1:11" s="118" customFormat="1" ht="13.5" customHeight="1">
      <c r="A3" s="352" t="s">
        <v>12</v>
      </c>
      <c r="B3" s="353"/>
      <c r="C3" s="119" t="s">
        <v>13</v>
      </c>
      <c r="D3" s="122" t="s">
        <v>14</v>
      </c>
      <c r="E3" s="121" t="s">
        <v>15</v>
      </c>
      <c r="F3" s="121" t="s">
        <v>16</v>
      </c>
      <c r="G3" s="120" t="s">
        <v>17</v>
      </c>
      <c r="H3" s="120" t="s">
        <v>18</v>
      </c>
      <c r="I3" s="120" t="s">
        <v>19</v>
      </c>
      <c r="J3" s="120" t="s">
        <v>20</v>
      </c>
      <c r="K3" s="119">
        <v>10</v>
      </c>
    </row>
    <row r="4" spans="1:11" s="118" customFormat="1" ht="300">
      <c r="A4" s="124">
        <v>1</v>
      </c>
      <c r="B4" s="149" t="s">
        <v>123</v>
      </c>
      <c r="C4" s="119">
        <v>50</v>
      </c>
      <c r="D4" s="122" t="s">
        <v>5</v>
      </c>
      <c r="E4" s="145"/>
      <c r="F4" s="219"/>
      <c r="G4" s="220">
        <f aca="true" t="shared" si="0" ref="G4:G9">F4+F4*I4</f>
        <v>0</v>
      </c>
      <c r="H4" s="220">
        <f aca="true" t="shared" si="1" ref="H4:H9">C4*F4</f>
        <v>0</v>
      </c>
      <c r="I4" s="221">
        <v>0.08</v>
      </c>
      <c r="J4" s="220">
        <f aca="true" t="shared" si="2" ref="J4:J9">H4+H4*I4</f>
        <v>0</v>
      </c>
      <c r="K4" s="107"/>
    </row>
    <row r="5" spans="1:30" s="118" customFormat="1" ht="255" customHeight="1">
      <c r="A5" s="124">
        <v>2</v>
      </c>
      <c r="B5" s="298" t="s">
        <v>122</v>
      </c>
      <c r="C5" s="119">
        <v>150</v>
      </c>
      <c r="D5" s="122" t="s">
        <v>95</v>
      </c>
      <c r="E5" s="145"/>
      <c r="F5" s="219"/>
      <c r="G5" s="220">
        <f t="shared" si="0"/>
        <v>0</v>
      </c>
      <c r="H5" s="220">
        <f t="shared" si="1"/>
        <v>0</v>
      </c>
      <c r="I5" s="221">
        <v>0.08</v>
      </c>
      <c r="J5" s="220">
        <f t="shared" si="2"/>
        <v>0</v>
      </c>
      <c r="K5" s="107"/>
      <c r="L5" s="125"/>
      <c r="M5" s="125"/>
      <c r="N5" s="125"/>
      <c r="O5" s="125"/>
      <c r="P5" s="125"/>
      <c r="Q5" s="125"/>
      <c r="R5" s="125"/>
      <c r="S5" s="125"/>
      <c r="T5" s="125"/>
      <c r="U5" s="125"/>
      <c r="V5" s="125"/>
      <c r="W5" s="125"/>
      <c r="X5" s="125"/>
      <c r="Y5" s="125"/>
      <c r="Z5" s="125"/>
      <c r="AA5" s="125"/>
      <c r="AB5" s="125"/>
      <c r="AC5" s="125"/>
      <c r="AD5" s="125"/>
    </row>
    <row r="6" spans="1:11" s="118" customFormat="1" ht="243" customHeight="1">
      <c r="A6" s="124">
        <v>3</v>
      </c>
      <c r="B6" s="117" t="s">
        <v>124</v>
      </c>
      <c r="C6" s="119">
        <v>100</v>
      </c>
      <c r="D6" s="122" t="s">
        <v>95</v>
      </c>
      <c r="E6" s="145"/>
      <c r="F6" s="219"/>
      <c r="G6" s="220">
        <f t="shared" si="0"/>
        <v>0</v>
      </c>
      <c r="H6" s="220">
        <f t="shared" si="1"/>
        <v>0</v>
      </c>
      <c r="I6" s="221">
        <v>0.08</v>
      </c>
      <c r="J6" s="220">
        <f t="shared" si="2"/>
        <v>0</v>
      </c>
      <c r="K6" s="107"/>
    </row>
    <row r="7" spans="1:11" s="118" customFormat="1" ht="227.25" customHeight="1">
      <c r="A7" s="124">
        <v>4</v>
      </c>
      <c r="B7" s="150" t="s">
        <v>125</v>
      </c>
      <c r="C7" s="119">
        <v>20</v>
      </c>
      <c r="D7" s="122" t="s">
        <v>95</v>
      </c>
      <c r="E7" s="145"/>
      <c r="F7" s="219"/>
      <c r="G7" s="220">
        <f t="shared" si="0"/>
        <v>0</v>
      </c>
      <c r="H7" s="220">
        <f t="shared" si="1"/>
        <v>0</v>
      </c>
      <c r="I7" s="221">
        <v>0.08</v>
      </c>
      <c r="J7" s="220">
        <f t="shared" si="2"/>
        <v>0</v>
      </c>
      <c r="K7" s="107"/>
    </row>
    <row r="8" spans="1:11" s="118" customFormat="1" ht="306.75" customHeight="1">
      <c r="A8" s="124">
        <v>5</v>
      </c>
      <c r="B8" s="150" t="s">
        <v>126</v>
      </c>
      <c r="C8" s="119">
        <v>100</v>
      </c>
      <c r="D8" s="122" t="s">
        <v>95</v>
      </c>
      <c r="E8" s="145"/>
      <c r="F8" s="219"/>
      <c r="G8" s="220">
        <f t="shared" si="0"/>
        <v>0</v>
      </c>
      <c r="H8" s="220">
        <f t="shared" si="1"/>
        <v>0</v>
      </c>
      <c r="I8" s="221">
        <v>0.08</v>
      </c>
      <c r="J8" s="220">
        <f t="shared" si="2"/>
        <v>0</v>
      </c>
      <c r="K8" s="107"/>
    </row>
    <row r="9" spans="1:11" s="106" customFormat="1" ht="335.25" customHeight="1">
      <c r="A9" s="124">
        <v>6</v>
      </c>
      <c r="B9" s="117" t="s">
        <v>127</v>
      </c>
      <c r="C9" s="116">
        <v>100</v>
      </c>
      <c r="D9" s="111" t="s">
        <v>5</v>
      </c>
      <c r="E9" s="144"/>
      <c r="F9" s="219"/>
      <c r="G9" s="220">
        <f t="shared" si="0"/>
        <v>0</v>
      </c>
      <c r="H9" s="220">
        <f t="shared" si="1"/>
        <v>0</v>
      </c>
      <c r="I9" s="221">
        <v>0.08</v>
      </c>
      <c r="J9" s="220">
        <f t="shared" si="2"/>
        <v>0</v>
      </c>
      <c r="K9" s="107"/>
    </row>
    <row r="10" spans="1:11" s="99" customFormat="1" ht="12.75">
      <c r="A10" s="104"/>
      <c r="B10" s="104"/>
      <c r="C10" s="103"/>
      <c r="D10" s="102"/>
      <c r="E10" s="55"/>
      <c r="F10" s="342" t="s">
        <v>10</v>
      </c>
      <c r="G10" s="342"/>
      <c r="H10" s="143">
        <f>SUM(H4:H9)</f>
        <v>0</v>
      </c>
      <c r="I10" s="55"/>
      <c r="J10" s="143">
        <f>SUM(J4:J9)</f>
        <v>0</v>
      </c>
      <c r="K10" s="85"/>
    </row>
    <row r="11" spans="1:11" s="99" customFormat="1" ht="12.75">
      <c r="A11" s="104"/>
      <c r="B11" s="104"/>
      <c r="C11" s="103"/>
      <c r="D11" s="102"/>
      <c r="E11" s="55"/>
      <c r="F11" s="101"/>
      <c r="G11" s="101"/>
      <c r="H11" s="100"/>
      <c r="I11" s="55"/>
      <c r="J11" s="100"/>
      <c r="K11" s="85"/>
    </row>
    <row r="12" spans="1:7" ht="12.75">
      <c r="A12" s="87" t="s">
        <v>9</v>
      </c>
      <c r="F12" s="97"/>
      <c r="G12" s="98"/>
    </row>
    <row r="13" spans="1:6" ht="12.75">
      <c r="A13" s="87"/>
      <c r="F13" s="97"/>
    </row>
    <row r="14" spans="1:11" s="87" customFormat="1" ht="19.5" customHeight="1">
      <c r="A14" s="96" t="s">
        <v>208</v>
      </c>
      <c r="B14" s="94"/>
      <c r="C14" s="94"/>
      <c r="D14" s="94"/>
      <c r="E14" s="94"/>
      <c r="F14" s="95"/>
      <c r="I14" s="92"/>
      <c r="J14" s="92"/>
      <c r="K14" s="85"/>
    </row>
    <row r="15" spans="5:11" s="87" customFormat="1" ht="12.75" customHeight="1">
      <c r="E15" s="89"/>
      <c r="F15" s="94"/>
      <c r="G15" s="93"/>
      <c r="H15" s="92"/>
      <c r="I15" s="92"/>
      <c r="J15" s="92"/>
      <c r="K15" s="85"/>
    </row>
    <row r="16" spans="1:11" s="87" customFormat="1" ht="40.5" customHeight="1">
      <c r="A16" s="337" t="s">
        <v>21</v>
      </c>
      <c r="B16" s="354"/>
      <c r="C16" s="354"/>
      <c r="D16" s="354"/>
      <c r="E16" s="354"/>
      <c r="F16" s="354"/>
      <c r="G16" s="354"/>
      <c r="H16" s="354"/>
      <c r="I16" s="354"/>
      <c r="J16" s="354"/>
      <c r="K16" s="85"/>
    </row>
    <row r="17" spans="1:11" s="87" customFormat="1" ht="16.5" customHeight="1">
      <c r="A17" s="33"/>
      <c r="B17" s="91"/>
      <c r="C17" s="91"/>
      <c r="D17" s="91"/>
      <c r="E17" s="91"/>
      <c r="F17" s="91"/>
      <c r="G17" s="91"/>
      <c r="H17" s="91"/>
      <c r="I17" s="91"/>
      <c r="J17" s="91"/>
      <c r="K17" s="85"/>
    </row>
    <row r="18" spans="1:11" s="87" customFormat="1" ht="12.75" customHeight="1">
      <c r="A18" s="90" t="s">
        <v>11</v>
      </c>
      <c r="E18" s="89"/>
      <c r="F18" s="89"/>
      <c r="G18" s="89"/>
      <c r="H18" s="89"/>
      <c r="I18" s="89"/>
      <c r="J18" s="89"/>
      <c r="K18" s="85"/>
    </row>
    <row r="19" spans="1:11" s="87" customFormat="1" ht="12.75" customHeight="1">
      <c r="A19" s="90"/>
      <c r="E19" s="89"/>
      <c r="F19" s="89"/>
      <c r="G19" s="89"/>
      <c r="H19" s="89"/>
      <c r="I19" s="89"/>
      <c r="J19" s="89"/>
      <c r="K19" s="85"/>
    </row>
    <row r="20" spans="5:11" s="87" customFormat="1" ht="12.75" customHeight="1">
      <c r="E20" s="89"/>
      <c r="F20" s="89"/>
      <c r="G20" s="89"/>
      <c r="H20" s="89"/>
      <c r="I20" s="89"/>
      <c r="J20" s="89"/>
      <c r="K20" s="85"/>
    </row>
    <row r="21" spans="6:10" ht="12.75">
      <c r="F21" s="89"/>
      <c r="G21" s="89"/>
      <c r="H21" s="89"/>
      <c r="I21" s="89"/>
      <c r="J21" s="89"/>
    </row>
    <row r="22" ht="12.75">
      <c r="H22" s="88"/>
    </row>
    <row r="26" ht="12.75">
      <c r="K26" s="87"/>
    </row>
    <row r="27" ht="12.75">
      <c r="K27" s="87"/>
    </row>
    <row r="28" ht="12.75">
      <c r="K28" s="87"/>
    </row>
    <row r="29" ht="12.75">
      <c r="K29" s="87"/>
    </row>
    <row r="30" ht="12.75">
      <c r="K30" s="87"/>
    </row>
    <row r="31" ht="12.75">
      <c r="K31" s="87"/>
    </row>
    <row r="32" ht="12.75">
      <c r="K32" s="87"/>
    </row>
  </sheetData>
  <sheetProtection/>
  <mergeCells count="5">
    <mergeCell ref="A1:J1"/>
    <mergeCell ref="A2:B2"/>
    <mergeCell ref="A3:B3"/>
    <mergeCell ref="F10:G10"/>
    <mergeCell ref="A16:J16"/>
  </mergeCells>
  <printOptions/>
  <pageMargins left="0.28" right="0.26" top="1" bottom="0.51" header="0.33" footer="0.23"/>
  <pageSetup fitToHeight="0" horizontalDpi="600" verticalDpi="600" orientation="landscape" scale="90" r:id="rId1"/>
  <headerFooter alignWithMargins="0">
    <oddHeader>&amp;LNr sprawy ZP/39/2018&amp;CZestawienie asortymentowo-ilościowo-cenowe
&amp;RZałącznik nr 2 SIWZ</oddHeader>
    <oddFooter>&amp;CStrona &amp;P z &amp;N&amp;R&amp;A</oddFooter>
  </headerFooter>
</worksheet>
</file>

<file path=xl/worksheets/sheet28.xml><?xml version="1.0" encoding="utf-8"?>
<worksheet xmlns="http://schemas.openxmlformats.org/spreadsheetml/2006/main" xmlns:r="http://schemas.openxmlformats.org/officeDocument/2006/relationships">
  <dimension ref="A1:K31"/>
  <sheetViews>
    <sheetView tabSelected="1" view="pageLayout" zoomScaleNormal="70" workbookViewId="0" topLeftCell="A7">
      <selection activeCell="B9" sqref="B9"/>
    </sheetView>
  </sheetViews>
  <sheetFormatPr defaultColWidth="9.875" defaultRowHeight="12.75"/>
  <cols>
    <col min="1" max="1" width="7.125" style="85" customWidth="1"/>
    <col min="2" max="2" width="33.75390625" style="85" customWidth="1"/>
    <col min="3" max="3" width="9.375" style="85" customWidth="1"/>
    <col min="4" max="4" width="6.75390625" style="85" customWidth="1"/>
    <col min="5" max="5" width="10.875" style="86" customWidth="1"/>
    <col min="6" max="6" width="15.375" style="86" customWidth="1"/>
    <col min="7" max="7" width="10.125" style="86" customWidth="1"/>
    <col min="8" max="8" width="14.375" style="86" customWidth="1"/>
    <col min="9" max="9" width="4.875" style="86" customWidth="1"/>
    <col min="10" max="10" width="14.75390625" style="86" customWidth="1"/>
    <col min="11" max="11" width="16.75390625" style="85" customWidth="1"/>
    <col min="12" max="16384" width="9.875" style="85" customWidth="1"/>
  </cols>
  <sheetData>
    <row r="1" spans="1:10" ht="38.25" customHeight="1">
      <c r="A1" s="332" t="s">
        <v>288</v>
      </c>
      <c r="B1" s="332"/>
      <c r="C1" s="332"/>
      <c r="D1" s="332"/>
      <c r="E1" s="332"/>
      <c r="F1" s="332"/>
      <c r="G1" s="332"/>
      <c r="H1" s="332"/>
      <c r="I1" s="332"/>
      <c r="J1" s="332"/>
    </row>
    <row r="2" spans="1:11" s="106" customFormat="1" ht="63" customHeight="1">
      <c r="A2" s="339" t="s">
        <v>0</v>
      </c>
      <c r="B2" s="339"/>
      <c r="C2" s="129" t="s">
        <v>6</v>
      </c>
      <c r="D2" s="129" t="s">
        <v>1</v>
      </c>
      <c r="E2" s="130" t="s">
        <v>304</v>
      </c>
      <c r="F2" s="129" t="s">
        <v>2</v>
      </c>
      <c r="G2" s="129" t="s">
        <v>7</v>
      </c>
      <c r="H2" s="129" t="s">
        <v>3</v>
      </c>
      <c r="I2" s="129" t="s">
        <v>8</v>
      </c>
      <c r="J2" s="129" t="s">
        <v>4</v>
      </c>
      <c r="K2" s="128" t="s">
        <v>23</v>
      </c>
    </row>
    <row r="3" spans="1:11" s="118" customFormat="1" ht="13.5" customHeight="1">
      <c r="A3" s="352" t="s">
        <v>12</v>
      </c>
      <c r="B3" s="353"/>
      <c r="C3" s="119" t="s">
        <v>13</v>
      </c>
      <c r="D3" s="122" t="s">
        <v>14</v>
      </c>
      <c r="E3" s="121" t="s">
        <v>15</v>
      </c>
      <c r="F3" s="121" t="s">
        <v>16</v>
      </c>
      <c r="G3" s="120" t="s">
        <v>17</v>
      </c>
      <c r="H3" s="120" t="s">
        <v>18</v>
      </c>
      <c r="I3" s="120" t="s">
        <v>19</v>
      </c>
      <c r="J3" s="120" t="s">
        <v>20</v>
      </c>
      <c r="K3" s="119">
        <v>10</v>
      </c>
    </row>
    <row r="4" spans="1:11" s="106" customFormat="1" ht="255" customHeight="1">
      <c r="A4" s="124">
        <v>1</v>
      </c>
      <c r="B4" s="113" t="s">
        <v>253</v>
      </c>
      <c r="C4" s="70">
        <v>100</v>
      </c>
      <c r="D4" s="111" t="s">
        <v>95</v>
      </c>
      <c r="E4" s="110"/>
      <c r="F4" s="219"/>
      <c r="G4" s="220">
        <f>F4+F4*I4</f>
        <v>0</v>
      </c>
      <c r="H4" s="220">
        <f>C4*F4</f>
        <v>0</v>
      </c>
      <c r="I4" s="221">
        <v>0.08</v>
      </c>
      <c r="J4" s="220">
        <f>H4+H4*I4</f>
        <v>0</v>
      </c>
      <c r="K4" s="107"/>
    </row>
    <row r="5" spans="1:11" s="106" customFormat="1" ht="198" customHeight="1">
      <c r="A5" s="124">
        <v>2</v>
      </c>
      <c r="B5" s="113" t="s">
        <v>254</v>
      </c>
      <c r="C5" s="70">
        <v>300</v>
      </c>
      <c r="D5" s="111" t="s">
        <v>95</v>
      </c>
      <c r="E5" s="110"/>
      <c r="F5" s="219"/>
      <c r="G5" s="220">
        <f>F5+F5*I5</f>
        <v>0</v>
      </c>
      <c r="H5" s="220">
        <f>C5*F5</f>
        <v>0</v>
      </c>
      <c r="I5" s="221">
        <v>0.08</v>
      </c>
      <c r="J5" s="220">
        <f>H5+H5*I5</f>
        <v>0</v>
      </c>
      <c r="K5" s="107"/>
    </row>
    <row r="6" spans="1:11" s="106" customFormat="1" ht="187.5" customHeight="1">
      <c r="A6" s="124">
        <v>3</v>
      </c>
      <c r="B6" s="299" t="s">
        <v>255</v>
      </c>
      <c r="C6" s="70">
        <v>150</v>
      </c>
      <c r="D6" s="111" t="s">
        <v>5</v>
      </c>
      <c r="E6" s="110"/>
      <c r="F6" s="219"/>
      <c r="G6" s="220">
        <f>F6+F6*I6</f>
        <v>0</v>
      </c>
      <c r="H6" s="220">
        <f>C6*F6</f>
        <v>0</v>
      </c>
      <c r="I6" s="221">
        <v>0.08</v>
      </c>
      <c r="J6" s="220">
        <f>H6+H6*I6</f>
        <v>0</v>
      </c>
      <c r="K6" s="107"/>
    </row>
    <row r="7" spans="1:11" s="106" customFormat="1" ht="390">
      <c r="A7" s="124">
        <v>4</v>
      </c>
      <c r="B7" s="112" t="s">
        <v>256</v>
      </c>
      <c r="C7" s="70">
        <v>400</v>
      </c>
      <c r="D7" s="111" t="s">
        <v>95</v>
      </c>
      <c r="E7" s="110"/>
      <c r="F7" s="219"/>
      <c r="G7" s="220">
        <f>F7+F7*I7</f>
        <v>0</v>
      </c>
      <c r="H7" s="220">
        <f>C7*F7</f>
        <v>0</v>
      </c>
      <c r="I7" s="221">
        <v>0.08</v>
      </c>
      <c r="J7" s="220">
        <f>H7+H7*I7</f>
        <v>0</v>
      </c>
      <c r="K7" s="107"/>
    </row>
    <row r="8" spans="1:11" s="106" customFormat="1" ht="375">
      <c r="A8" s="124">
        <v>5</v>
      </c>
      <c r="B8" s="112" t="s">
        <v>128</v>
      </c>
      <c r="C8" s="70">
        <v>100</v>
      </c>
      <c r="D8" s="111" t="s">
        <v>95</v>
      </c>
      <c r="E8" s="110"/>
      <c r="F8" s="219"/>
      <c r="G8" s="220">
        <f>F8+F8*I8</f>
        <v>0</v>
      </c>
      <c r="H8" s="220">
        <f>C8*F8</f>
        <v>0</v>
      </c>
      <c r="I8" s="221">
        <v>0.08</v>
      </c>
      <c r="J8" s="220">
        <f>H8+H8*I8</f>
        <v>0</v>
      </c>
      <c r="K8" s="107"/>
    </row>
    <row r="9" spans="1:11" s="99" customFormat="1" ht="12.75">
      <c r="A9" s="104"/>
      <c r="B9" s="104"/>
      <c r="C9" s="103"/>
      <c r="D9" s="102"/>
      <c r="E9" s="55"/>
      <c r="F9" s="342" t="s">
        <v>10</v>
      </c>
      <c r="G9" s="342"/>
      <c r="H9" s="143">
        <f>SUM(H4:H8)</f>
        <v>0</v>
      </c>
      <c r="I9" s="55"/>
      <c r="J9" s="143">
        <f>SUM(J4:J8)</f>
        <v>0</v>
      </c>
      <c r="K9" s="85"/>
    </row>
    <row r="10" spans="1:11" s="99" customFormat="1" ht="12.75">
      <c r="A10" s="104"/>
      <c r="B10" s="104"/>
      <c r="C10" s="103"/>
      <c r="D10" s="102"/>
      <c r="E10" s="55"/>
      <c r="F10" s="101"/>
      <c r="G10" s="101"/>
      <c r="H10" s="100"/>
      <c r="I10" s="55"/>
      <c r="J10" s="100"/>
      <c r="K10" s="85"/>
    </row>
    <row r="11" spans="1:7" ht="12.75">
      <c r="A11" s="87" t="s">
        <v>9</v>
      </c>
      <c r="F11" s="97"/>
      <c r="G11" s="98"/>
    </row>
    <row r="12" spans="1:6" ht="12.75">
      <c r="A12" s="87"/>
      <c r="F12" s="97"/>
    </row>
    <row r="13" spans="1:11" s="87" customFormat="1" ht="19.5" customHeight="1">
      <c r="A13" s="96" t="s">
        <v>208</v>
      </c>
      <c r="B13" s="94"/>
      <c r="C13" s="94"/>
      <c r="D13" s="94"/>
      <c r="E13" s="94"/>
      <c r="F13" s="95"/>
      <c r="I13" s="92"/>
      <c r="J13" s="92"/>
      <c r="K13" s="85"/>
    </row>
    <row r="14" spans="5:11" s="87" customFormat="1" ht="12.75" customHeight="1">
      <c r="E14" s="89"/>
      <c r="F14" s="94"/>
      <c r="G14" s="93"/>
      <c r="H14" s="92"/>
      <c r="I14" s="92"/>
      <c r="J14" s="92"/>
      <c r="K14" s="85"/>
    </row>
    <row r="15" spans="1:11" s="87" customFormat="1" ht="40.5" customHeight="1">
      <c r="A15" s="337" t="s">
        <v>21</v>
      </c>
      <c r="B15" s="354"/>
      <c r="C15" s="354"/>
      <c r="D15" s="354"/>
      <c r="E15" s="354"/>
      <c r="F15" s="354"/>
      <c r="G15" s="354"/>
      <c r="H15" s="354"/>
      <c r="I15" s="354"/>
      <c r="J15" s="354"/>
      <c r="K15" s="85"/>
    </row>
    <row r="16" spans="1:11" s="87" customFormat="1" ht="16.5" customHeight="1">
      <c r="A16" s="33"/>
      <c r="B16" s="91"/>
      <c r="C16" s="91"/>
      <c r="D16" s="91"/>
      <c r="E16" s="91"/>
      <c r="F16" s="91"/>
      <c r="G16" s="91"/>
      <c r="H16" s="91"/>
      <c r="I16" s="91"/>
      <c r="J16" s="91"/>
      <c r="K16" s="85"/>
    </row>
    <row r="17" spans="1:11" s="87" customFormat="1" ht="12.75" customHeight="1">
      <c r="A17" s="90" t="s">
        <v>11</v>
      </c>
      <c r="E17" s="89"/>
      <c r="F17" s="89"/>
      <c r="G17" s="89"/>
      <c r="H17" s="89"/>
      <c r="I17" s="89"/>
      <c r="J17" s="89"/>
      <c r="K17" s="85"/>
    </row>
    <row r="18" spans="1:11" s="87" customFormat="1" ht="12.75" customHeight="1">
      <c r="A18" s="90"/>
      <c r="E18" s="89"/>
      <c r="F18" s="89"/>
      <c r="G18" s="89"/>
      <c r="H18" s="89"/>
      <c r="I18" s="89"/>
      <c r="J18" s="89"/>
      <c r="K18" s="85"/>
    </row>
    <row r="19" spans="5:11" s="87" customFormat="1" ht="12.75" customHeight="1">
      <c r="E19" s="89"/>
      <c r="F19" s="89"/>
      <c r="G19" s="89"/>
      <c r="H19" s="89"/>
      <c r="I19" s="89"/>
      <c r="J19" s="89"/>
      <c r="K19" s="85"/>
    </row>
    <row r="20" spans="6:10" ht="12.75">
      <c r="F20" s="89"/>
      <c r="G20" s="89"/>
      <c r="H20" s="89"/>
      <c r="I20" s="89"/>
      <c r="J20" s="89"/>
    </row>
    <row r="21" ht="12.75">
      <c r="H21" s="88"/>
    </row>
    <row r="25" ht="12.75">
      <c r="K25" s="87"/>
    </row>
    <row r="26" ht="12.75">
      <c r="K26" s="87"/>
    </row>
    <row r="27" ht="12.75">
      <c r="K27" s="87"/>
    </row>
    <row r="28" ht="12.75">
      <c r="K28" s="87"/>
    </row>
    <row r="29" ht="12.75">
      <c r="K29" s="87"/>
    </row>
    <row r="30" ht="12.75">
      <c r="K30" s="87"/>
    </row>
    <row r="31" ht="12.75">
      <c r="K31" s="87"/>
    </row>
  </sheetData>
  <sheetProtection/>
  <mergeCells count="5">
    <mergeCell ref="A1:J1"/>
    <mergeCell ref="A2:B2"/>
    <mergeCell ref="A3:B3"/>
    <mergeCell ref="F9:G9"/>
    <mergeCell ref="A15:J15"/>
  </mergeCells>
  <printOptions/>
  <pageMargins left="0.28" right="0.26" top="1" bottom="0.51" header="0.33" footer="0.23"/>
  <pageSetup fitToHeight="0" horizontalDpi="600" verticalDpi="600" orientation="landscape" scale="90" r:id="rId1"/>
  <headerFooter alignWithMargins="0">
    <oddHeader>&amp;LNr sprawy ZP/39/2018&amp;CZestawienie asortymentowo-ilościowo-cenowe
&amp;RZałącznik nr 2 SIWZ</oddHeader>
    <oddFooter>&amp;CStrona &amp;P z &amp;N&amp;R&amp;A</oddFooter>
  </headerFooter>
</worksheet>
</file>

<file path=xl/worksheets/sheet29.xml><?xml version="1.0" encoding="utf-8"?>
<worksheet xmlns="http://schemas.openxmlformats.org/spreadsheetml/2006/main" xmlns:r="http://schemas.openxmlformats.org/officeDocument/2006/relationships">
  <dimension ref="A1:AD34"/>
  <sheetViews>
    <sheetView tabSelected="1" view="pageLayout" zoomScaleNormal="70" workbookViewId="0" topLeftCell="B10">
      <selection activeCell="B9" sqref="B9"/>
    </sheetView>
  </sheetViews>
  <sheetFormatPr defaultColWidth="9.875" defaultRowHeight="12.75"/>
  <cols>
    <col min="1" max="1" width="7.125" style="85" customWidth="1"/>
    <col min="2" max="2" width="33.75390625" style="85" customWidth="1"/>
    <col min="3" max="3" width="9.375" style="85" customWidth="1"/>
    <col min="4" max="4" width="6.75390625" style="85" customWidth="1"/>
    <col min="5" max="5" width="10.875" style="86" customWidth="1"/>
    <col min="6" max="6" width="15.375" style="86" customWidth="1"/>
    <col min="7" max="7" width="10.125" style="86" customWidth="1"/>
    <col min="8" max="8" width="14.375" style="86" customWidth="1"/>
    <col min="9" max="9" width="4.875" style="86" customWidth="1"/>
    <col min="10" max="10" width="14.75390625" style="86" customWidth="1"/>
    <col min="11" max="11" width="16.75390625" style="85" customWidth="1"/>
    <col min="12" max="16384" width="9.875" style="85" customWidth="1"/>
  </cols>
  <sheetData>
    <row r="1" spans="1:10" ht="38.25" customHeight="1">
      <c r="A1" s="332" t="s">
        <v>289</v>
      </c>
      <c r="B1" s="332"/>
      <c r="C1" s="332"/>
      <c r="D1" s="332"/>
      <c r="E1" s="332"/>
      <c r="F1" s="332"/>
      <c r="G1" s="332"/>
      <c r="H1" s="332"/>
      <c r="I1" s="332"/>
      <c r="J1" s="332"/>
    </row>
    <row r="2" spans="1:11" s="106" customFormat="1" ht="63" customHeight="1">
      <c r="A2" s="339" t="s">
        <v>0</v>
      </c>
      <c r="B2" s="339"/>
      <c r="C2" s="129" t="s">
        <v>6</v>
      </c>
      <c r="D2" s="129" t="s">
        <v>1</v>
      </c>
      <c r="E2" s="130" t="s">
        <v>304</v>
      </c>
      <c r="F2" s="129" t="s">
        <v>2</v>
      </c>
      <c r="G2" s="129" t="s">
        <v>7</v>
      </c>
      <c r="H2" s="129" t="s">
        <v>3</v>
      </c>
      <c r="I2" s="129" t="s">
        <v>8</v>
      </c>
      <c r="J2" s="129" t="s">
        <v>4</v>
      </c>
      <c r="K2" s="128" t="s">
        <v>23</v>
      </c>
    </row>
    <row r="3" spans="1:11" s="118" customFormat="1" ht="13.5" customHeight="1" thickBot="1">
      <c r="A3" s="352" t="s">
        <v>12</v>
      </c>
      <c r="B3" s="353"/>
      <c r="C3" s="119" t="s">
        <v>13</v>
      </c>
      <c r="D3" s="122" t="s">
        <v>14</v>
      </c>
      <c r="E3" s="121" t="s">
        <v>15</v>
      </c>
      <c r="F3" s="121" t="s">
        <v>16</v>
      </c>
      <c r="G3" s="120" t="s">
        <v>17</v>
      </c>
      <c r="H3" s="120" t="s">
        <v>18</v>
      </c>
      <c r="I3" s="120" t="s">
        <v>19</v>
      </c>
      <c r="J3" s="120" t="s">
        <v>20</v>
      </c>
      <c r="K3" s="119">
        <v>10</v>
      </c>
    </row>
    <row r="4" spans="1:11" s="118" customFormat="1" ht="247.5">
      <c r="A4" s="124">
        <v>1</v>
      </c>
      <c r="B4" s="152" t="s">
        <v>134</v>
      </c>
      <c r="C4" s="119">
        <v>2000</v>
      </c>
      <c r="D4" s="122" t="s">
        <v>5</v>
      </c>
      <c r="E4" s="145"/>
      <c r="F4" s="219"/>
      <c r="G4" s="220">
        <f aca="true" t="shared" si="0" ref="G4:G11">F4+F4*I4</f>
        <v>0</v>
      </c>
      <c r="H4" s="220">
        <f aca="true" t="shared" si="1" ref="H4:H11">C4*F4</f>
        <v>0</v>
      </c>
      <c r="I4" s="221">
        <v>0.08</v>
      </c>
      <c r="J4" s="220">
        <f aca="true" t="shared" si="2" ref="J4:J11">H4+H4*I4</f>
        <v>0</v>
      </c>
      <c r="K4" s="107"/>
    </row>
    <row r="5" spans="1:30" s="118" customFormat="1" ht="225">
      <c r="A5" s="124">
        <v>2</v>
      </c>
      <c r="B5" s="151" t="s">
        <v>133</v>
      </c>
      <c r="C5" s="119">
        <v>1000</v>
      </c>
      <c r="D5" s="122" t="s">
        <v>95</v>
      </c>
      <c r="E5" s="145"/>
      <c r="F5" s="219"/>
      <c r="G5" s="220">
        <f t="shared" si="0"/>
        <v>0</v>
      </c>
      <c r="H5" s="220">
        <f t="shared" si="1"/>
        <v>0</v>
      </c>
      <c r="I5" s="221">
        <v>0.08</v>
      </c>
      <c r="J5" s="220">
        <f t="shared" si="2"/>
        <v>0</v>
      </c>
      <c r="K5" s="107"/>
      <c r="L5" s="125"/>
      <c r="M5" s="125"/>
      <c r="N5" s="125"/>
      <c r="O5" s="125"/>
      <c r="P5" s="125"/>
      <c r="Q5" s="125"/>
      <c r="R5" s="125"/>
      <c r="S5" s="125"/>
      <c r="T5" s="125"/>
      <c r="U5" s="125"/>
      <c r="V5" s="125"/>
      <c r="W5" s="125"/>
      <c r="X5" s="125"/>
      <c r="Y5" s="125"/>
      <c r="Z5" s="125"/>
      <c r="AA5" s="125"/>
      <c r="AB5" s="125"/>
      <c r="AC5" s="125"/>
      <c r="AD5" s="125"/>
    </row>
    <row r="6" spans="1:11" s="118" customFormat="1" ht="236.25">
      <c r="A6" s="124">
        <v>3</v>
      </c>
      <c r="B6" s="151" t="s">
        <v>132</v>
      </c>
      <c r="C6" s="119">
        <v>500</v>
      </c>
      <c r="D6" s="122" t="s">
        <v>95</v>
      </c>
      <c r="E6" s="145"/>
      <c r="F6" s="219"/>
      <c r="G6" s="220">
        <f t="shared" si="0"/>
        <v>0</v>
      </c>
      <c r="H6" s="220">
        <f t="shared" si="1"/>
        <v>0</v>
      </c>
      <c r="I6" s="221">
        <v>0.08</v>
      </c>
      <c r="J6" s="220">
        <f t="shared" si="2"/>
        <v>0</v>
      </c>
      <c r="K6" s="107"/>
    </row>
    <row r="7" spans="1:11" s="118" customFormat="1" ht="234" customHeight="1">
      <c r="A7" s="124">
        <v>4</v>
      </c>
      <c r="B7" s="151" t="s">
        <v>131</v>
      </c>
      <c r="C7" s="119">
        <v>3000</v>
      </c>
      <c r="D7" s="122" t="s">
        <v>95</v>
      </c>
      <c r="E7" s="145"/>
      <c r="F7" s="219"/>
      <c r="G7" s="220">
        <f t="shared" si="0"/>
        <v>0</v>
      </c>
      <c r="H7" s="220">
        <f t="shared" si="1"/>
        <v>0</v>
      </c>
      <c r="I7" s="221">
        <v>0.08</v>
      </c>
      <c r="J7" s="220">
        <f t="shared" si="2"/>
        <v>0</v>
      </c>
      <c r="K7" s="107"/>
    </row>
    <row r="8" spans="1:11" s="118" customFormat="1" ht="180">
      <c r="A8" s="124">
        <v>5</v>
      </c>
      <c r="B8" s="151" t="s">
        <v>130</v>
      </c>
      <c r="C8" s="119">
        <v>500</v>
      </c>
      <c r="D8" s="122" t="s">
        <v>95</v>
      </c>
      <c r="E8" s="145"/>
      <c r="F8" s="219"/>
      <c r="G8" s="220">
        <f t="shared" si="0"/>
        <v>0</v>
      </c>
      <c r="H8" s="220">
        <f t="shared" si="1"/>
        <v>0</v>
      </c>
      <c r="I8" s="221">
        <v>0.08</v>
      </c>
      <c r="J8" s="220">
        <f t="shared" si="2"/>
        <v>0</v>
      </c>
      <c r="K8" s="107"/>
    </row>
    <row r="9" spans="1:11" s="106" customFormat="1" ht="33.75">
      <c r="A9" s="124">
        <v>6</v>
      </c>
      <c r="B9" s="151" t="s">
        <v>129</v>
      </c>
      <c r="C9" s="116">
        <v>500</v>
      </c>
      <c r="D9" s="111" t="s">
        <v>5</v>
      </c>
      <c r="E9" s="144"/>
      <c r="F9" s="219"/>
      <c r="G9" s="220">
        <f t="shared" si="0"/>
        <v>0</v>
      </c>
      <c r="H9" s="220">
        <f t="shared" si="1"/>
        <v>0</v>
      </c>
      <c r="I9" s="221">
        <v>0.08</v>
      </c>
      <c r="J9" s="220">
        <f t="shared" si="2"/>
        <v>0</v>
      </c>
      <c r="K9" s="107"/>
    </row>
    <row r="10" spans="1:11" s="106" customFormat="1" ht="87.75" customHeight="1">
      <c r="A10" s="124">
        <v>7</v>
      </c>
      <c r="B10" s="151" t="s">
        <v>257</v>
      </c>
      <c r="C10" s="116">
        <v>100</v>
      </c>
      <c r="D10" s="111" t="s">
        <v>5</v>
      </c>
      <c r="E10" s="144"/>
      <c r="F10" s="219"/>
      <c r="G10" s="220">
        <f t="shared" si="0"/>
        <v>0</v>
      </c>
      <c r="H10" s="220">
        <f t="shared" si="1"/>
        <v>0</v>
      </c>
      <c r="I10" s="221">
        <v>0.08</v>
      </c>
      <c r="J10" s="220">
        <f t="shared" si="2"/>
        <v>0</v>
      </c>
      <c r="K10" s="107"/>
    </row>
    <row r="11" spans="1:11" s="106" customFormat="1" ht="295.5" customHeight="1">
      <c r="A11" s="124">
        <v>8</v>
      </c>
      <c r="B11" s="300" t="s">
        <v>258</v>
      </c>
      <c r="C11" s="116">
        <v>500</v>
      </c>
      <c r="D11" s="111" t="s">
        <v>95</v>
      </c>
      <c r="E11" s="144"/>
      <c r="F11" s="219"/>
      <c r="G11" s="220">
        <f t="shared" si="0"/>
        <v>0</v>
      </c>
      <c r="H11" s="220">
        <f t="shared" si="1"/>
        <v>0</v>
      </c>
      <c r="I11" s="221">
        <v>0.08</v>
      </c>
      <c r="J11" s="220">
        <f t="shared" si="2"/>
        <v>0</v>
      </c>
      <c r="K11" s="107"/>
    </row>
    <row r="12" spans="1:11" s="99" customFormat="1" ht="12.75">
      <c r="A12" s="104"/>
      <c r="B12" s="104"/>
      <c r="C12" s="103"/>
      <c r="D12" s="102"/>
      <c r="E12" s="55"/>
      <c r="F12" s="342" t="s">
        <v>10</v>
      </c>
      <c r="G12" s="342"/>
      <c r="H12" s="143">
        <f>SUM(H4:H11)</f>
        <v>0</v>
      </c>
      <c r="I12" s="55"/>
      <c r="J12" s="143">
        <f>SUM(J4:J11)</f>
        <v>0</v>
      </c>
      <c r="K12" s="85"/>
    </row>
    <row r="13" spans="1:11" s="99" customFormat="1" ht="12.75">
      <c r="A13" s="104"/>
      <c r="B13" s="104"/>
      <c r="C13" s="103"/>
      <c r="D13" s="102"/>
      <c r="E13" s="55"/>
      <c r="F13" s="101"/>
      <c r="G13" s="101"/>
      <c r="H13" s="100"/>
      <c r="I13" s="55"/>
      <c r="J13" s="100"/>
      <c r="K13" s="85"/>
    </row>
    <row r="14" spans="1:7" ht="12.75">
      <c r="A14" s="87" t="s">
        <v>9</v>
      </c>
      <c r="F14" s="97"/>
      <c r="G14" s="98"/>
    </row>
    <row r="15" spans="1:6" ht="12.75">
      <c r="A15" s="87"/>
      <c r="F15" s="97"/>
    </row>
    <row r="16" spans="1:11" s="87" customFormat="1" ht="19.5" customHeight="1">
      <c r="A16" s="96" t="s">
        <v>208</v>
      </c>
      <c r="B16" s="94"/>
      <c r="C16" s="94"/>
      <c r="D16" s="94"/>
      <c r="E16" s="94"/>
      <c r="F16" s="95"/>
      <c r="I16" s="92"/>
      <c r="J16" s="92"/>
      <c r="K16" s="85"/>
    </row>
    <row r="17" spans="5:11" s="87" customFormat="1" ht="12.75" customHeight="1">
      <c r="E17" s="89"/>
      <c r="F17" s="94"/>
      <c r="G17" s="93"/>
      <c r="H17" s="92"/>
      <c r="I17" s="92"/>
      <c r="J17" s="92"/>
      <c r="K17" s="85"/>
    </row>
    <row r="18" spans="1:11" s="87" customFormat="1" ht="40.5" customHeight="1">
      <c r="A18" s="337" t="s">
        <v>21</v>
      </c>
      <c r="B18" s="354"/>
      <c r="C18" s="354"/>
      <c r="D18" s="354"/>
      <c r="E18" s="354"/>
      <c r="F18" s="354"/>
      <c r="G18" s="354"/>
      <c r="H18" s="354"/>
      <c r="I18" s="354"/>
      <c r="J18" s="354"/>
      <c r="K18" s="85"/>
    </row>
    <row r="19" spans="1:11" s="87" customFormat="1" ht="16.5" customHeight="1">
      <c r="A19" s="33"/>
      <c r="B19" s="91"/>
      <c r="C19" s="91"/>
      <c r="D19" s="91"/>
      <c r="E19" s="91"/>
      <c r="F19" s="91"/>
      <c r="G19" s="91"/>
      <c r="H19" s="91"/>
      <c r="I19" s="91"/>
      <c r="J19" s="91"/>
      <c r="K19" s="85"/>
    </row>
    <row r="20" spans="1:11" s="87" customFormat="1" ht="12.75" customHeight="1">
      <c r="A20" s="90" t="s">
        <v>11</v>
      </c>
      <c r="E20" s="89"/>
      <c r="F20" s="89"/>
      <c r="G20" s="89"/>
      <c r="H20" s="89"/>
      <c r="I20" s="89"/>
      <c r="J20" s="89"/>
      <c r="K20" s="85"/>
    </row>
    <row r="21" spans="1:11" s="87" customFormat="1" ht="12.75" customHeight="1">
      <c r="A21" s="90"/>
      <c r="E21" s="89"/>
      <c r="F21" s="89"/>
      <c r="G21" s="89"/>
      <c r="H21" s="89"/>
      <c r="I21" s="89"/>
      <c r="J21" s="89"/>
      <c r="K21" s="85"/>
    </row>
    <row r="22" spans="5:11" s="87" customFormat="1" ht="12.75" customHeight="1">
      <c r="E22" s="89"/>
      <c r="F22" s="89"/>
      <c r="G22" s="89"/>
      <c r="H22" s="89"/>
      <c r="I22" s="89"/>
      <c r="J22" s="89"/>
      <c r="K22" s="85"/>
    </row>
    <row r="23" spans="6:10" ht="12.75">
      <c r="F23" s="89"/>
      <c r="G23" s="89"/>
      <c r="H23" s="89"/>
      <c r="I23" s="89"/>
      <c r="J23" s="89"/>
    </row>
    <row r="24" ht="12.75">
      <c r="H24" s="88"/>
    </row>
    <row r="28" ht="12.75">
      <c r="K28" s="87"/>
    </row>
    <row r="29" ht="12.75">
      <c r="K29" s="87"/>
    </row>
    <row r="30" ht="12.75">
      <c r="K30" s="87"/>
    </row>
    <row r="31" ht="12.75">
      <c r="K31" s="87"/>
    </row>
    <row r="32" ht="12.75">
      <c r="K32" s="87"/>
    </row>
    <row r="33" ht="12.75">
      <c r="K33" s="87"/>
    </row>
    <row r="34" ht="12.75">
      <c r="K34" s="87"/>
    </row>
  </sheetData>
  <sheetProtection/>
  <mergeCells count="5">
    <mergeCell ref="A1:J1"/>
    <mergeCell ref="A2:B2"/>
    <mergeCell ref="A3:B3"/>
    <mergeCell ref="F12:G12"/>
    <mergeCell ref="A18:J18"/>
  </mergeCells>
  <printOptions/>
  <pageMargins left="0.28" right="0.26" top="1" bottom="0.51" header="0.33" footer="0.23"/>
  <pageSetup fitToHeight="0" horizontalDpi="600" verticalDpi="600" orientation="landscape" scale="90" r:id="rId1"/>
  <headerFooter alignWithMargins="0">
    <oddHeader>&amp;LNr sprawy ZP/39/2018&amp;CZestawienie asortymentowo-ilościowo-cenowe
&amp;RZałącznik nr 2 SIWZ</oddHeader>
    <oddFooter>&amp;CStrona &amp;P z &amp;N&amp;R&amp;A</oddFooter>
  </headerFooter>
</worksheet>
</file>

<file path=xl/worksheets/sheet3.xml><?xml version="1.0" encoding="utf-8"?>
<worksheet xmlns="http://schemas.openxmlformats.org/spreadsheetml/2006/main" xmlns:r="http://schemas.openxmlformats.org/officeDocument/2006/relationships">
  <dimension ref="A1:K17"/>
  <sheetViews>
    <sheetView tabSelected="1" view="pageLayout" zoomScaleNormal="70" workbookViewId="0" topLeftCell="A1">
      <selection activeCell="B9" sqref="B9"/>
    </sheetView>
  </sheetViews>
  <sheetFormatPr defaultColWidth="11.375" defaultRowHeight="12.75"/>
  <cols>
    <col min="1" max="1" width="8.25390625" style="85" customWidth="1"/>
    <col min="2" max="2" width="31.75390625" style="85" customWidth="1"/>
    <col min="3" max="3" width="11.00390625" style="85" customWidth="1"/>
    <col min="4" max="4" width="7.875" style="85" customWidth="1"/>
    <col min="5" max="5" width="12.75390625" style="86" customWidth="1"/>
    <col min="6" max="7" width="13.75390625" style="86" customWidth="1"/>
    <col min="8" max="8" width="16.125" style="86" customWidth="1"/>
    <col min="9" max="9" width="5.75390625" style="86" customWidth="1"/>
    <col min="10" max="10" width="14.875" style="86" customWidth="1"/>
    <col min="11" max="11" width="19.375" style="85" customWidth="1"/>
    <col min="12" max="16384" width="11.375" style="85" customWidth="1"/>
  </cols>
  <sheetData>
    <row r="1" spans="1:10" ht="21.75" customHeight="1">
      <c r="A1" s="332" t="s">
        <v>219</v>
      </c>
      <c r="B1" s="332"/>
      <c r="C1" s="332"/>
      <c r="D1" s="332"/>
      <c r="E1" s="332"/>
      <c r="F1" s="332"/>
      <c r="G1" s="332"/>
      <c r="H1" s="332"/>
      <c r="I1" s="332"/>
      <c r="J1" s="332"/>
    </row>
    <row r="2" spans="1:11" s="106" customFormat="1" ht="63" customHeight="1">
      <c r="A2" s="339" t="s">
        <v>0</v>
      </c>
      <c r="B2" s="339"/>
      <c r="C2" s="129" t="s">
        <v>6</v>
      </c>
      <c r="D2" s="129" t="s">
        <v>1</v>
      </c>
      <c r="E2" s="130" t="s">
        <v>304</v>
      </c>
      <c r="F2" s="129" t="s">
        <v>2</v>
      </c>
      <c r="G2" s="129" t="s">
        <v>7</v>
      </c>
      <c r="H2" s="129" t="s">
        <v>3</v>
      </c>
      <c r="I2" s="129" t="s">
        <v>8</v>
      </c>
      <c r="J2" s="129" t="s">
        <v>4</v>
      </c>
      <c r="K2" s="155" t="s">
        <v>23</v>
      </c>
    </row>
    <row r="3" spans="1:11" s="25" customFormat="1" ht="13.5" customHeight="1">
      <c r="A3" s="340" t="s">
        <v>12</v>
      </c>
      <c r="B3" s="341"/>
      <c r="C3" s="156" t="s">
        <v>13</v>
      </c>
      <c r="D3" s="157" t="s">
        <v>14</v>
      </c>
      <c r="E3" s="121" t="s">
        <v>15</v>
      </c>
      <c r="F3" s="121" t="s">
        <v>16</v>
      </c>
      <c r="G3" s="158" t="s">
        <v>17</v>
      </c>
      <c r="H3" s="159" t="s">
        <v>18</v>
      </c>
      <c r="I3" s="160" t="s">
        <v>19</v>
      </c>
      <c r="J3" s="161" t="s">
        <v>20</v>
      </c>
      <c r="K3" s="119">
        <v>10</v>
      </c>
    </row>
    <row r="4" spans="1:11" s="106" customFormat="1" ht="51">
      <c r="A4" s="63">
        <v>1</v>
      </c>
      <c r="B4" s="167" t="s">
        <v>152</v>
      </c>
      <c r="C4" s="168">
        <v>200</v>
      </c>
      <c r="D4" s="111" t="s">
        <v>5</v>
      </c>
      <c r="E4" s="110"/>
      <c r="F4" s="164"/>
      <c r="G4" s="109">
        <f>ROUND(F4*(1+(I4/100)),2)</f>
        <v>0</v>
      </c>
      <c r="H4" s="108">
        <f>C4*F4</f>
        <v>0</v>
      </c>
      <c r="I4" s="289">
        <v>8</v>
      </c>
      <c r="J4" s="108">
        <f>H4+H4*I4/100</f>
        <v>0</v>
      </c>
      <c r="K4" s="107"/>
    </row>
    <row r="5" spans="1:11" s="106" customFormat="1" ht="12.75">
      <c r="A5" s="104"/>
      <c r="B5" s="104"/>
      <c r="C5" s="170"/>
      <c r="D5" s="171"/>
      <c r="E5" s="5"/>
      <c r="F5" s="343" t="s">
        <v>10</v>
      </c>
      <c r="G5" s="343"/>
      <c r="H5" s="105">
        <f>SUM(H4:H4)</f>
        <v>0</v>
      </c>
      <c r="I5" s="5"/>
      <c r="J5" s="105">
        <f>SUM(J4:J4)</f>
        <v>0</v>
      </c>
      <c r="K5" s="100"/>
    </row>
    <row r="6" spans="1:11" s="87" customFormat="1" ht="54" customHeight="1">
      <c r="A6" s="87" t="s">
        <v>9</v>
      </c>
      <c r="B6" s="85"/>
      <c r="C6" s="85"/>
      <c r="D6" s="85"/>
      <c r="E6" s="86"/>
      <c r="F6" s="97"/>
      <c r="G6" s="98"/>
      <c r="H6" s="86"/>
      <c r="I6" s="86"/>
      <c r="J6" s="86"/>
      <c r="K6" s="85"/>
    </row>
    <row r="7" spans="1:6" ht="12.75">
      <c r="A7" s="87"/>
      <c r="F7" s="97"/>
    </row>
    <row r="8" spans="1:10" ht="12.75">
      <c r="A8" s="172"/>
      <c r="B8" s="173"/>
      <c r="C8" s="174"/>
      <c r="D8" s="174"/>
      <c r="E8" s="174"/>
      <c r="F8" s="175"/>
      <c r="G8" s="176"/>
      <c r="H8" s="176"/>
      <c r="I8" s="176"/>
      <c r="J8" s="39"/>
    </row>
    <row r="9" spans="1:10" ht="12.75">
      <c r="A9" s="96" t="s">
        <v>208</v>
      </c>
      <c r="B9" s="94"/>
      <c r="C9" s="94"/>
      <c r="D9" s="94"/>
      <c r="E9" s="94"/>
      <c r="F9" s="95"/>
      <c r="G9" s="87"/>
      <c r="H9" s="87"/>
      <c r="I9" s="92"/>
      <c r="J9" s="92"/>
    </row>
    <row r="10" spans="1:10" ht="12.75">
      <c r="A10" s="87"/>
      <c r="B10" s="87"/>
      <c r="C10" s="87"/>
      <c r="D10" s="87"/>
      <c r="E10" s="89"/>
      <c r="F10" s="94"/>
      <c r="G10" s="93"/>
      <c r="H10" s="92"/>
      <c r="I10" s="92"/>
      <c r="J10" s="92"/>
    </row>
    <row r="11" spans="1:10" ht="12.75">
      <c r="A11" s="337" t="s">
        <v>21</v>
      </c>
      <c r="B11" s="337"/>
      <c r="C11" s="337"/>
      <c r="D11" s="337"/>
      <c r="E11" s="337"/>
      <c r="F11" s="337"/>
      <c r="G11" s="337"/>
      <c r="H11" s="337"/>
      <c r="I11" s="337"/>
      <c r="J11" s="337"/>
    </row>
    <row r="12" spans="1:10" ht="12.75">
      <c r="A12" s="33"/>
      <c r="B12" s="34"/>
      <c r="C12" s="34"/>
      <c r="D12" s="34"/>
      <c r="E12" s="34"/>
      <c r="F12" s="34"/>
      <c r="G12" s="34"/>
      <c r="H12" s="34"/>
      <c r="I12" s="34"/>
      <c r="J12" s="34"/>
    </row>
    <row r="13" spans="1:10" ht="12.75">
      <c r="A13" s="23" t="s">
        <v>11</v>
      </c>
      <c r="B13" s="87"/>
      <c r="C13" s="87"/>
      <c r="D13" s="87"/>
      <c r="E13" s="89"/>
      <c r="F13" s="89"/>
      <c r="G13" s="89"/>
      <c r="H13" s="89"/>
      <c r="I13" s="89"/>
      <c r="J13" s="89"/>
    </row>
    <row r="14" spans="1:10" ht="12.75">
      <c r="A14" s="23"/>
      <c r="B14" s="87"/>
      <c r="C14" s="87"/>
      <c r="D14" s="87"/>
      <c r="E14" s="89"/>
      <c r="F14" s="89"/>
      <c r="G14" s="89"/>
      <c r="H14" s="89"/>
      <c r="I14" s="89"/>
      <c r="J14" s="89"/>
    </row>
    <row r="15" spans="1:10" ht="12.75">
      <c r="A15" s="87"/>
      <c r="B15" s="87"/>
      <c r="C15" s="87"/>
      <c r="D15" s="87"/>
      <c r="E15" s="89"/>
      <c r="F15" s="89"/>
      <c r="G15" s="89"/>
      <c r="H15" s="89"/>
      <c r="I15" s="89"/>
      <c r="J15" s="89"/>
    </row>
    <row r="16" spans="6:10" ht="12.75">
      <c r="F16" s="89"/>
      <c r="G16" s="89"/>
      <c r="H16" s="89"/>
      <c r="I16" s="89"/>
      <c r="J16" s="89"/>
    </row>
    <row r="17" ht="12.75">
      <c r="H17" s="88"/>
    </row>
  </sheetData>
  <sheetProtection/>
  <mergeCells count="5">
    <mergeCell ref="A1:J1"/>
    <mergeCell ref="A2:B2"/>
    <mergeCell ref="A3:B3"/>
    <mergeCell ref="F5:G5"/>
    <mergeCell ref="A11:J11"/>
  </mergeCells>
  <printOptions/>
  <pageMargins left="0.28" right="0.26" top="1" bottom="0.51" header="0.33" footer="0.23"/>
  <pageSetup fitToHeight="0" horizontalDpi="600" verticalDpi="600" orientation="landscape" scale="87" r:id="rId1"/>
  <headerFooter alignWithMargins="0">
    <oddHeader>&amp;LNr sprawy ZP/39/2018&amp;CZestawienie asortymentowo-ilościowo-cenowe
&amp;RZałącznik nr 2 SIWZ</oddHeader>
    <oddFooter>&amp;CStrona &amp;P z &amp;N&amp;R&amp;A</oddFooter>
  </headerFooter>
  <colBreaks count="1" manualBreakCount="1">
    <brk id="11" max="4" man="1"/>
  </colBreaks>
</worksheet>
</file>

<file path=xl/worksheets/sheet30.xml><?xml version="1.0" encoding="utf-8"?>
<worksheet xmlns="http://schemas.openxmlformats.org/spreadsheetml/2006/main" xmlns:r="http://schemas.openxmlformats.org/officeDocument/2006/relationships">
  <dimension ref="A1:K17"/>
  <sheetViews>
    <sheetView tabSelected="1" view="pageLayout" zoomScaleNormal="70" workbookViewId="0" topLeftCell="A1">
      <selection activeCell="B9" sqref="B9"/>
    </sheetView>
  </sheetViews>
  <sheetFormatPr defaultColWidth="11.375" defaultRowHeight="12.75"/>
  <cols>
    <col min="1" max="1" width="8.25390625" style="222" customWidth="1"/>
    <col min="2" max="2" width="31.75390625" style="222" customWidth="1"/>
    <col min="3" max="3" width="11.00390625" style="222" customWidth="1"/>
    <col min="4" max="4" width="7.875" style="222" customWidth="1"/>
    <col min="5" max="5" width="12.75390625" style="251" customWidth="1"/>
    <col min="6" max="6" width="13.75390625" style="251" customWidth="1"/>
    <col min="7" max="7" width="11.875" style="251" customWidth="1"/>
    <col min="8" max="8" width="16.125" style="251" customWidth="1"/>
    <col min="9" max="9" width="5.75390625" style="251" customWidth="1"/>
    <col min="10" max="10" width="14.875" style="251" customWidth="1"/>
    <col min="11" max="11" width="19.375" style="222" customWidth="1"/>
    <col min="12" max="16384" width="11.375" style="222" customWidth="1"/>
  </cols>
  <sheetData>
    <row r="1" spans="1:10" ht="21.75" customHeight="1">
      <c r="A1" s="355" t="s">
        <v>290</v>
      </c>
      <c r="B1" s="355"/>
      <c r="C1" s="355"/>
      <c r="D1" s="355"/>
      <c r="E1" s="355"/>
      <c r="F1" s="355"/>
      <c r="G1" s="355"/>
      <c r="H1" s="355"/>
      <c r="I1" s="355"/>
      <c r="J1" s="355"/>
    </row>
    <row r="2" spans="1:11" s="226" customFormat="1" ht="63" customHeight="1">
      <c r="A2" s="356" t="s">
        <v>0</v>
      </c>
      <c r="B2" s="356"/>
      <c r="C2" s="223" t="s">
        <v>6</v>
      </c>
      <c r="D2" s="223" t="s">
        <v>1</v>
      </c>
      <c r="E2" s="224" t="s">
        <v>304</v>
      </c>
      <c r="F2" s="223" t="s">
        <v>2</v>
      </c>
      <c r="G2" s="223" t="s">
        <v>7</v>
      </c>
      <c r="H2" s="223" t="s">
        <v>3</v>
      </c>
      <c r="I2" s="223" t="s">
        <v>8</v>
      </c>
      <c r="J2" s="223" t="s">
        <v>4</v>
      </c>
      <c r="K2" s="225" t="s">
        <v>23</v>
      </c>
    </row>
    <row r="3" spans="1:11" s="234" customFormat="1" ht="13.5" customHeight="1">
      <c r="A3" s="357" t="s">
        <v>12</v>
      </c>
      <c r="B3" s="358"/>
      <c r="C3" s="227" t="s">
        <v>13</v>
      </c>
      <c r="D3" s="228" t="s">
        <v>14</v>
      </c>
      <c r="E3" s="229" t="s">
        <v>15</v>
      </c>
      <c r="F3" s="229" t="s">
        <v>16</v>
      </c>
      <c r="G3" s="230" t="s">
        <v>17</v>
      </c>
      <c r="H3" s="231" t="s">
        <v>18</v>
      </c>
      <c r="I3" s="231" t="s">
        <v>19</v>
      </c>
      <c r="J3" s="232" t="s">
        <v>20</v>
      </c>
      <c r="K3" s="233">
        <v>10</v>
      </c>
    </row>
    <row r="4" spans="1:11" s="234" customFormat="1" ht="36">
      <c r="A4" s="235">
        <v>1</v>
      </c>
      <c r="B4" s="301" t="s">
        <v>211</v>
      </c>
      <c r="C4" s="261">
        <v>5</v>
      </c>
      <c r="D4" s="236" t="s">
        <v>105</v>
      </c>
      <c r="E4" s="237"/>
      <c r="F4" s="238"/>
      <c r="G4" s="239">
        <f>F4*I4+F4</f>
        <v>0</v>
      </c>
      <c r="H4" s="240">
        <f>F4*C4</f>
        <v>0</v>
      </c>
      <c r="I4" s="241">
        <v>0.08</v>
      </c>
      <c r="J4" s="240">
        <f>H4*I4+H4</f>
        <v>0</v>
      </c>
      <c r="K4" s="242"/>
    </row>
    <row r="5" spans="1:11" s="226" customFormat="1" ht="72">
      <c r="A5" s="243">
        <v>2</v>
      </c>
      <c r="B5" s="302" t="s">
        <v>104</v>
      </c>
      <c r="C5" s="262">
        <v>40</v>
      </c>
      <c r="D5" s="244" t="s">
        <v>105</v>
      </c>
      <c r="E5" s="237"/>
      <c r="F5" s="238"/>
      <c r="G5" s="239">
        <f>F5*I5+F5</f>
        <v>0</v>
      </c>
      <c r="H5" s="240">
        <f>F5*C5</f>
        <v>0</v>
      </c>
      <c r="I5" s="241">
        <v>0.08</v>
      </c>
      <c r="J5" s="240">
        <f>H5*I5+H5</f>
        <v>0</v>
      </c>
      <c r="K5" s="242"/>
    </row>
    <row r="6" spans="1:11" s="226" customFormat="1" ht="63.75" customHeight="1">
      <c r="A6" s="243">
        <v>3</v>
      </c>
      <c r="B6" s="302" t="s">
        <v>259</v>
      </c>
      <c r="C6" s="262">
        <v>25</v>
      </c>
      <c r="D6" s="244" t="s">
        <v>95</v>
      </c>
      <c r="E6" s="237"/>
      <c r="F6" s="238"/>
      <c r="G6" s="239">
        <f>F6*I6+F6</f>
        <v>0</v>
      </c>
      <c r="H6" s="240">
        <f>F6*C6</f>
        <v>0</v>
      </c>
      <c r="I6" s="241">
        <v>0.08</v>
      </c>
      <c r="J6" s="240">
        <f>H6*I6+H6</f>
        <v>0</v>
      </c>
      <c r="K6" s="242"/>
    </row>
    <row r="7" spans="1:11" s="226" customFormat="1" ht="54.75" customHeight="1">
      <c r="A7" s="243">
        <v>4</v>
      </c>
      <c r="B7" s="302" t="s">
        <v>260</v>
      </c>
      <c r="C7" s="262">
        <v>50</v>
      </c>
      <c r="D7" s="244" t="s">
        <v>95</v>
      </c>
      <c r="E7" s="237"/>
      <c r="F7" s="238"/>
      <c r="G7" s="239">
        <f>F7*I7+F7</f>
        <v>0</v>
      </c>
      <c r="H7" s="240">
        <f>F7*C7</f>
        <v>0</v>
      </c>
      <c r="I7" s="241">
        <v>0.08</v>
      </c>
      <c r="J7" s="240">
        <f>H7*I7+H7</f>
        <v>0</v>
      </c>
      <c r="K7" s="242"/>
    </row>
    <row r="8" spans="1:11" s="226" customFormat="1" ht="58.5" customHeight="1">
      <c r="A8" s="243">
        <v>5</v>
      </c>
      <c r="B8" s="302" t="s">
        <v>261</v>
      </c>
      <c r="C8" s="262">
        <v>30</v>
      </c>
      <c r="D8" s="244" t="s">
        <v>95</v>
      </c>
      <c r="E8" s="237"/>
      <c r="F8" s="238"/>
      <c r="G8" s="239">
        <f>F8*I8+F8</f>
        <v>0</v>
      </c>
      <c r="H8" s="240">
        <f>F8*C8</f>
        <v>0</v>
      </c>
      <c r="I8" s="241">
        <v>0.08</v>
      </c>
      <c r="J8" s="240">
        <f>H8*I8+H8</f>
        <v>0</v>
      </c>
      <c r="K8" s="242"/>
    </row>
    <row r="9" spans="1:11" s="250" customFormat="1" ht="12.75">
      <c r="A9" s="245"/>
      <c r="B9" s="245"/>
      <c r="C9" s="246"/>
      <c r="D9" s="247"/>
      <c r="E9" s="248"/>
      <c r="F9" s="359" t="s">
        <v>10</v>
      </c>
      <c r="G9" s="359"/>
      <c r="H9" s="249">
        <f>SUM(H4:H8)</f>
        <v>0</v>
      </c>
      <c r="I9" s="248"/>
      <c r="J9" s="249">
        <f>SUM(J4:J8)</f>
        <v>0</v>
      </c>
      <c r="K9" s="222"/>
    </row>
    <row r="10" spans="1:7" ht="12.75">
      <c r="A10" s="222" t="s">
        <v>9</v>
      </c>
      <c r="F10" s="252"/>
      <c r="G10" s="253"/>
    </row>
    <row r="11" ht="12.75">
      <c r="F11" s="252"/>
    </row>
    <row r="12" spans="1:10" ht="19.5" customHeight="1">
      <c r="A12" s="254" t="s">
        <v>208</v>
      </c>
      <c r="B12" s="255"/>
      <c r="C12" s="255"/>
      <c r="D12" s="255"/>
      <c r="E12" s="255"/>
      <c r="F12" s="256"/>
      <c r="G12" s="222"/>
      <c r="H12" s="222"/>
      <c r="I12" s="226"/>
      <c r="J12" s="226"/>
    </row>
    <row r="13" spans="6:10" ht="12.75" customHeight="1">
      <c r="F13" s="255"/>
      <c r="G13" s="257"/>
      <c r="H13" s="226"/>
      <c r="I13" s="226"/>
      <c r="J13" s="226"/>
    </row>
    <row r="14" spans="1:10" ht="40.5" customHeight="1">
      <c r="A14" s="360" t="s">
        <v>21</v>
      </c>
      <c r="B14" s="361"/>
      <c r="C14" s="361"/>
      <c r="D14" s="361"/>
      <c r="E14" s="361"/>
      <c r="F14" s="361"/>
      <c r="G14" s="361"/>
      <c r="H14" s="361"/>
      <c r="I14" s="361"/>
      <c r="J14" s="361"/>
    </row>
    <row r="15" spans="1:10" ht="16.5" customHeight="1">
      <c r="A15" s="258"/>
      <c r="B15" s="259"/>
      <c r="C15" s="259"/>
      <c r="D15" s="259"/>
      <c r="E15" s="259"/>
      <c r="F15" s="259"/>
      <c r="G15" s="259"/>
      <c r="H15" s="259"/>
      <c r="I15" s="259"/>
      <c r="J15" s="259"/>
    </row>
    <row r="16" ht="12.75" customHeight="1">
      <c r="A16" s="260" t="s">
        <v>11</v>
      </c>
    </row>
    <row r="17" ht="12.75" customHeight="1">
      <c r="A17" s="260"/>
    </row>
    <row r="18" ht="12.75" customHeight="1"/>
  </sheetData>
  <sheetProtection/>
  <mergeCells count="5">
    <mergeCell ref="A1:J1"/>
    <mergeCell ref="A2:B2"/>
    <mergeCell ref="A3:B3"/>
    <mergeCell ref="F9:G9"/>
    <mergeCell ref="A14:J14"/>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colBreaks count="1" manualBreakCount="1">
    <brk id="11" max="8" man="1"/>
  </colBreaks>
</worksheet>
</file>

<file path=xl/worksheets/sheet31.xml><?xml version="1.0" encoding="utf-8"?>
<worksheet xmlns="http://schemas.openxmlformats.org/spreadsheetml/2006/main" xmlns:r="http://schemas.openxmlformats.org/officeDocument/2006/relationships">
  <dimension ref="A1:K29"/>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291</v>
      </c>
      <c r="B1" s="332"/>
      <c r="C1" s="332"/>
      <c r="D1" s="332"/>
      <c r="E1" s="332"/>
      <c r="F1" s="332"/>
      <c r="G1" s="332"/>
      <c r="H1" s="332"/>
      <c r="I1" s="332"/>
      <c r="J1" s="332"/>
    </row>
    <row r="2" spans="1:11" s="11" customFormat="1" ht="63"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10</v>
      </c>
    </row>
    <row r="4" spans="1:11" s="11" customFormat="1" ht="63.75">
      <c r="A4" s="58">
        <v>1</v>
      </c>
      <c r="B4" s="76" t="s">
        <v>89</v>
      </c>
      <c r="C4" s="45">
        <v>200</v>
      </c>
      <c r="D4" s="12" t="s">
        <v>5</v>
      </c>
      <c r="E4" s="13"/>
      <c r="F4" s="52"/>
      <c r="G4" s="42">
        <f>F4+F4*I4</f>
        <v>0</v>
      </c>
      <c r="H4" s="43">
        <f>C4*F4</f>
        <v>0</v>
      </c>
      <c r="I4" s="263">
        <v>0.08</v>
      </c>
      <c r="J4" s="43">
        <f>H4+H4*I4</f>
        <v>0</v>
      </c>
      <c r="K4" s="51"/>
    </row>
    <row r="5" spans="1:11" s="11" customFormat="1" ht="76.5">
      <c r="A5" s="58">
        <v>2</v>
      </c>
      <c r="B5" s="76" t="s">
        <v>106</v>
      </c>
      <c r="C5" s="45">
        <v>100</v>
      </c>
      <c r="D5" s="83" t="s">
        <v>5</v>
      </c>
      <c r="E5" s="13"/>
      <c r="F5" s="52"/>
      <c r="G5" s="42">
        <f>F5+F5*I5</f>
        <v>0</v>
      </c>
      <c r="H5" s="43">
        <f>C5*F5</f>
        <v>0</v>
      </c>
      <c r="I5" s="263">
        <v>0.08</v>
      </c>
      <c r="J5" s="43">
        <f>H5+H5*I5</f>
        <v>0</v>
      </c>
      <c r="K5" s="51"/>
    </row>
    <row r="6" spans="1:11" s="11" customFormat="1" ht="63.75">
      <c r="A6" s="44">
        <v>2</v>
      </c>
      <c r="B6" s="76" t="s">
        <v>90</v>
      </c>
      <c r="C6" s="45">
        <v>100</v>
      </c>
      <c r="D6" s="12" t="s">
        <v>5</v>
      </c>
      <c r="E6" s="13"/>
      <c r="F6" s="52"/>
      <c r="G6" s="42">
        <f>F6+F6*I6</f>
        <v>0</v>
      </c>
      <c r="H6" s="43">
        <f>C6*F6</f>
        <v>0</v>
      </c>
      <c r="I6" s="263">
        <v>0.08</v>
      </c>
      <c r="J6" s="43">
        <f>H6+H6*I6</f>
        <v>0</v>
      </c>
      <c r="K6" s="51"/>
    </row>
    <row r="7" spans="1:11" s="2" customFormat="1" ht="12.75">
      <c r="A7" s="3"/>
      <c r="B7" s="3"/>
      <c r="C7" s="4"/>
      <c r="D7" s="1"/>
      <c r="E7" s="5"/>
      <c r="F7" s="336" t="s">
        <v>10</v>
      </c>
      <c r="G7" s="336"/>
      <c r="H7" s="6">
        <f>SUM(H4:H6)</f>
        <v>0</v>
      </c>
      <c r="I7" s="5"/>
      <c r="J7" s="6">
        <f>SUM(J4:J6)</f>
        <v>0</v>
      </c>
      <c r="K7" s="8"/>
    </row>
    <row r="8" spans="1:7" ht="12.75">
      <c r="A8" s="14" t="s">
        <v>9</v>
      </c>
      <c r="F8" s="15"/>
      <c r="G8" s="22"/>
    </row>
    <row r="9" spans="1:6" ht="12.75">
      <c r="A9" s="14"/>
      <c r="F9" s="15"/>
    </row>
    <row r="10" spans="1:10" ht="14.25" customHeight="1">
      <c r="A10" s="35"/>
      <c r="B10" s="36"/>
      <c r="C10" s="37"/>
      <c r="D10" s="37"/>
      <c r="E10" s="37"/>
      <c r="F10" s="38"/>
      <c r="G10" s="40"/>
      <c r="H10" s="40"/>
      <c r="I10" s="40"/>
      <c r="J10" s="39"/>
    </row>
    <row r="11" spans="1:11" s="14" customFormat="1" ht="19.5" customHeight="1">
      <c r="A11" s="19" t="s">
        <v>208</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37" t="s">
        <v>21</v>
      </c>
      <c r="B13" s="338"/>
      <c r="C13" s="338"/>
      <c r="D13" s="338"/>
      <c r="E13" s="338"/>
      <c r="F13" s="338"/>
      <c r="G13" s="338"/>
      <c r="H13" s="338"/>
      <c r="I13" s="338"/>
      <c r="J13" s="338"/>
      <c r="K13" s="8"/>
    </row>
    <row r="14" spans="1:11" s="14" customFormat="1" ht="16.5" customHeight="1">
      <c r="A14" s="33"/>
      <c r="B14" s="34"/>
      <c r="C14" s="34"/>
      <c r="D14" s="34"/>
      <c r="E14" s="34"/>
      <c r="F14" s="34"/>
      <c r="G14" s="34"/>
      <c r="H14" s="34"/>
      <c r="I14" s="34"/>
      <c r="J14" s="34"/>
      <c r="K14" s="8"/>
    </row>
    <row r="15" spans="1:11" s="14" customFormat="1" ht="12.75" customHeight="1">
      <c r="A15" s="23" t="s">
        <v>11</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6:10" ht="12.75">
      <c r="F18" s="18"/>
      <c r="G18" s="18"/>
      <c r="H18" s="18"/>
      <c r="I18" s="18"/>
      <c r="J18" s="18"/>
    </row>
    <row r="19" ht="12.75">
      <c r="H19" s="24"/>
    </row>
    <row r="23" ht="12.75">
      <c r="K23" s="14"/>
    </row>
    <row r="24" ht="12.75">
      <c r="K24" s="14"/>
    </row>
    <row r="25" ht="12.75">
      <c r="K25" s="14"/>
    </row>
    <row r="26" ht="12.75">
      <c r="K26" s="14"/>
    </row>
    <row r="27" ht="12.75">
      <c r="K27" s="14"/>
    </row>
    <row r="28" ht="12.75">
      <c r="K28" s="14"/>
    </row>
    <row r="29" ht="12.75">
      <c r="K29" s="14"/>
    </row>
  </sheetData>
  <sheetProtection/>
  <mergeCells count="5">
    <mergeCell ref="A1:J1"/>
    <mergeCell ref="A2:B2"/>
    <mergeCell ref="A3:B3"/>
    <mergeCell ref="F7:G7"/>
    <mergeCell ref="A13:J13"/>
  </mergeCells>
  <printOptions/>
  <pageMargins left="0.28" right="0.26" top="1" bottom="0.51" header="0.33" footer="0.23"/>
  <pageSetup fitToHeight="0" horizontalDpi="600" verticalDpi="600" orientation="landscape" scale="88" r:id="rId1"/>
  <headerFooter alignWithMargins="0">
    <oddHeader>&amp;LNr sprawy ZP/39/2018&amp;CZestawienie asortymentowo-ilościowo-cenowe
&amp;RZałącznik nr 2 SIWZ</oddHeader>
    <oddFooter>&amp;CStrona &amp;P z &amp;N&amp;R&amp;A</oddFooter>
  </headerFooter>
</worksheet>
</file>

<file path=xl/worksheets/sheet32.xml><?xml version="1.0" encoding="utf-8"?>
<worksheet xmlns="http://schemas.openxmlformats.org/spreadsheetml/2006/main" xmlns:r="http://schemas.openxmlformats.org/officeDocument/2006/relationships">
  <dimension ref="A1:K40"/>
  <sheetViews>
    <sheetView showGridLines="0" tabSelected="1" view="pageLayout" zoomScaleNormal="70" workbookViewId="0" topLeftCell="A13">
      <selection activeCell="B9" sqref="B9"/>
    </sheetView>
  </sheetViews>
  <sheetFormatPr defaultColWidth="11.875" defaultRowHeight="12.75" customHeight="1"/>
  <cols>
    <col min="1" max="1" width="3.375" style="132" bestFit="1" customWidth="1"/>
    <col min="2" max="2" width="84.00390625" style="132" bestFit="1" customWidth="1"/>
    <col min="3" max="3" width="11.00390625" style="132" customWidth="1"/>
    <col min="4" max="4" width="7.875" style="132" customWidth="1"/>
    <col min="5" max="5" width="14.75390625" style="132" customWidth="1"/>
    <col min="6" max="6" width="13.75390625" style="132" customWidth="1"/>
    <col min="7" max="7" width="11.875" style="132" customWidth="1"/>
    <col min="8" max="8" width="16.125" style="132" customWidth="1"/>
    <col min="9" max="9" width="8.125" style="132" bestFit="1" customWidth="1"/>
    <col min="10" max="10" width="16.00390625" style="132" bestFit="1" customWidth="1"/>
    <col min="11" max="11" width="19.375" style="132" customWidth="1"/>
    <col min="12" max="16384" width="11.875" style="132" customWidth="1"/>
  </cols>
  <sheetData>
    <row r="1" spans="1:11" ht="24" customHeight="1">
      <c r="A1" s="368" t="s">
        <v>292</v>
      </c>
      <c r="B1" s="369"/>
      <c r="C1" s="369"/>
      <c r="D1" s="369"/>
      <c r="E1" s="369"/>
      <c r="F1" s="369"/>
      <c r="G1" s="369"/>
      <c r="H1" s="369"/>
      <c r="I1" s="369"/>
      <c r="J1" s="369"/>
      <c r="K1" s="137"/>
    </row>
    <row r="2" spans="1:11" ht="35.25" customHeight="1">
      <c r="A2" s="364" t="s">
        <v>0</v>
      </c>
      <c r="B2" s="365"/>
      <c r="C2" s="136" t="s">
        <v>6</v>
      </c>
      <c r="D2" s="136" t="s">
        <v>1</v>
      </c>
      <c r="E2" s="136" t="s">
        <v>304</v>
      </c>
      <c r="F2" s="136" t="s">
        <v>2</v>
      </c>
      <c r="G2" s="136" t="s">
        <v>7</v>
      </c>
      <c r="H2" s="136" t="s">
        <v>3</v>
      </c>
      <c r="I2" s="136" t="s">
        <v>8</v>
      </c>
      <c r="J2" s="136" t="s">
        <v>4</v>
      </c>
      <c r="K2" s="136" t="s">
        <v>23</v>
      </c>
    </row>
    <row r="3" spans="1:11" ht="13.5" customHeight="1">
      <c r="A3" s="366" t="s">
        <v>12</v>
      </c>
      <c r="B3" s="367"/>
      <c r="C3" s="135" t="s">
        <v>13</v>
      </c>
      <c r="D3" s="135" t="s">
        <v>14</v>
      </c>
      <c r="E3" s="135" t="s">
        <v>15</v>
      </c>
      <c r="F3" s="135" t="s">
        <v>16</v>
      </c>
      <c r="G3" s="135" t="s">
        <v>17</v>
      </c>
      <c r="H3" s="135" t="s">
        <v>18</v>
      </c>
      <c r="I3" s="135" t="s">
        <v>19</v>
      </c>
      <c r="J3" s="135" t="s">
        <v>20</v>
      </c>
      <c r="K3" s="134">
        <v>10</v>
      </c>
    </row>
    <row r="4" spans="1:11" ht="255">
      <c r="A4" s="133">
        <v>1</v>
      </c>
      <c r="B4" s="138" t="s">
        <v>116</v>
      </c>
      <c r="C4" s="139">
        <v>1000</v>
      </c>
      <c r="D4" s="140" t="s">
        <v>5</v>
      </c>
      <c r="E4" s="42"/>
      <c r="F4" s="52"/>
      <c r="G4" s="42">
        <f>F4+F4*I4</f>
        <v>0</v>
      </c>
      <c r="H4" s="42">
        <f>C4*F4</f>
        <v>0</v>
      </c>
      <c r="I4" s="263">
        <v>0.08</v>
      </c>
      <c r="J4" s="42">
        <f>H4+H4*I4</f>
        <v>0</v>
      </c>
      <c r="K4" s="42"/>
    </row>
    <row r="5" spans="1:11" ht="114.75">
      <c r="A5" s="133">
        <v>2</v>
      </c>
      <c r="B5" s="138" t="s">
        <v>262</v>
      </c>
      <c r="C5" s="139">
        <v>100</v>
      </c>
      <c r="D5" s="140" t="s">
        <v>5</v>
      </c>
      <c r="E5" s="42"/>
      <c r="F5" s="52"/>
      <c r="G5" s="42">
        <f aca="true" t="shared" si="0" ref="G5:G20">F5+F5*I5</f>
        <v>0</v>
      </c>
      <c r="H5" s="42">
        <f aca="true" t="shared" si="1" ref="H5:H20">C5*F5</f>
        <v>0</v>
      </c>
      <c r="I5" s="263">
        <v>0.08</v>
      </c>
      <c r="J5" s="42">
        <f aca="true" t="shared" si="2" ref="J5:J20">H5+H5*I5</f>
        <v>0</v>
      </c>
      <c r="K5" s="42"/>
    </row>
    <row r="6" spans="1:11" ht="102">
      <c r="A6" s="133">
        <v>3</v>
      </c>
      <c r="B6" s="138" t="s">
        <v>115</v>
      </c>
      <c r="C6" s="139">
        <v>200</v>
      </c>
      <c r="D6" s="140" t="s">
        <v>5</v>
      </c>
      <c r="E6" s="42"/>
      <c r="F6" s="52"/>
      <c r="G6" s="42">
        <f t="shared" si="0"/>
        <v>0</v>
      </c>
      <c r="H6" s="42">
        <f t="shared" si="1"/>
        <v>0</v>
      </c>
      <c r="I6" s="263">
        <v>0.08</v>
      </c>
      <c r="J6" s="42">
        <f t="shared" si="2"/>
        <v>0</v>
      </c>
      <c r="K6" s="42"/>
    </row>
    <row r="7" spans="1:11" ht="63.75">
      <c r="A7" s="133">
        <v>4</v>
      </c>
      <c r="B7" s="138" t="s">
        <v>114</v>
      </c>
      <c r="C7" s="139">
        <v>500</v>
      </c>
      <c r="D7" s="140" t="s">
        <v>5</v>
      </c>
      <c r="E7" s="42"/>
      <c r="F7" s="52"/>
      <c r="G7" s="42">
        <f t="shared" si="0"/>
        <v>0</v>
      </c>
      <c r="H7" s="42">
        <f t="shared" si="1"/>
        <v>0</v>
      </c>
      <c r="I7" s="263">
        <v>0.08</v>
      </c>
      <c r="J7" s="42">
        <f t="shared" si="2"/>
        <v>0</v>
      </c>
      <c r="K7" s="42"/>
    </row>
    <row r="8" spans="1:11" ht="151.5" customHeight="1">
      <c r="A8" s="133">
        <v>5</v>
      </c>
      <c r="B8" s="138" t="s">
        <v>263</v>
      </c>
      <c r="C8" s="139">
        <v>100</v>
      </c>
      <c r="D8" s="140" t="s">
        <v>5</v>
      </c>
      <c r="E8" s="42"/>
      <c r="F8" s="52"/>
      <c r="G8" s="42">
        <f t="shared" si="0"/>
        <v>0</v>
      </c>
      <c r="H8" s="42">
        <f t="shared" si="1"/>
        <v>0</v>
      </c>
      <c r="I8" s="263">
        <v>0.08</v>
      </c>
      <c r="J8" s="42">
        <f t="shared" si="2"/>
        <v>0</v>
      </c>
      <c r="K8" s="42"/>
    </row>
    <row r="9" spans="1:11" ht="153">
      <c r="A9" s="133">
        <v>6</v>
      </c>
      <c r="B9" s="138" t="s">
        <v>264</v>
      </c>
      <c r="C9" s="139">
        <v>3000</v>
      </c>
      <c r="D9" s="140" t="s">
        <v>5</v>
      </c>
      <c r="E9" s="42"/>
      <c r="F9" s="52"/>
      <c r="G9" s="42">
        <f t="shared" si="0"/>
        <v>0</v>
      </c>
      <c r="H9" s="42">
        <f t="shared" si="1"/>
        <v>0</v>
      </c>
      <c r="I9" s="263">
        <v>0.08</v>
      </c>
      <c r="J9" s="42">
        <f t="shared" si="2"/>
        <v>0</v>
      </c>
      <c r="K9" s="42"/>
    </row>
    <row r="10" spans="1:11" ht="89.25">
      <c r="A10" s="133">
        <v>7</v>
      </c>
      <c r="B10" s="138" t="s">
        <v>265</v>
      </c>
      <c r="C10" s="139">
        <v>1000</v>
      </c>
      <c r="D10" s="140" t="s">
        <v>5</v>
      </c>
      <c r="E10" s="42"/>
      <c r="F10" s="52"/>
      <c r="G10" s="42">
        <f t="shared" si="0"/>
        <v>0</v>
      </c>
      <c r="H10" s="42">
        <f t="shared" si="1"/>
        <v>0</v>
      </c>
      <c r="I10" s="263">
        <v>0.08</v>
      </c>
      <c r="J10" s="42">
        <f t="shared" si="2"/>
        <v>0</v>
      </c>
      <c r="K10" s="42"/>
    </row>
    <row r="11" spans="1:11" ht="165.75">
      <c r="A11" s="133">
        <v>8</v>
      </c>
      <c r="B11" s="138" t="s">
        <v>113</v>
      </c>
      <c r="C11" s="139">
        <v>30</v>
      </c>
      <c r="D11" s="140" t="s">
        <v>5</v>
      </c>
      <c r="E11" s="42"/>
      <c r="F11" s="52"/>
      <c r="G11" s="42">
        <f t="shared" si="0"/>
        <v>0</v>
      </c>
      <c r="H11" s="42">
        <f t="shared" si="1"/>
        <v>0</v>
      </c>
      <c r="I11" s="263">
        <v>0.08</v>
      </c>
      <c r="J11" s="42">
        <f t="shared" si="2"/>
        <v>0</v>
      </c>
      <c r="K11" s="42"/>
    </row>
    <row r="12" spans="1:11" ht="63.75">
      <c r="A12" s="133">
        <v>9</v>
      </c>
      <c r="B12" s="138" t="s">
        <v>266</v>
      </c>
      <c r="C12" s="139">
        <v>10</v>
      </c>
      <c r="D12" s="140" t="s">
        <v>5</v>
      </c>
      <c r="E12" s="42"/>
      <c r="F12" s="52"/>
      <c r="G12" s="42">
        <f t="shared" si="0"/>
        <v>0</v>
      </c>
      <c r="H12" s="42">
        <f t="shared" si="1"/>
        <v>0</v>
      </c>
      <c r="I12" s="263">
        <v>0.08</v>
      </c>
      <c r="J12" s="42">
        <f t="shared" si="2"/>
        <v>0</v>
      </c>
      <c r="K12" s="42"/>
    </row>
    <row r="13" spans="1:11" ht="76.5">
      <c r="A13" s="133">
        <v>10</v>
      </c>
      <c r="B13" s="138" t="s">
        <v>112</v>
      </c>
      <c r="C13" s="139">
        <v>100</v>
      </c>
      <c r="D13" s="140" t="s">
        <v>5</v>
      </c>
      <c r="E13" s="42"/>
      <c r="F13" s="52"/>
      <c r="G13" s="42">
        <f t="shared" si="0"/>
        <v>0</v>
      </c>
      <c r="H13" s="42">
        <f t="shared" si="1"/>
        <v>0</v>
      </c>
      <c r="I13" s="263">
        <v>0.08</v>
      </c>
      <c r="J13" s="42">
        <f t="shared" si="2"/>
        <v>0</v>
      </c>
      <c r="K13" s="42"/>
    </row>
    <row r="14" spans="1:11" ht="51">
      <c r="A14" s="133">
        <v>11</v>
      </c>
      <c r="B14" s="138" t="s">
        <v>111</v>
      </c>
      <c r="C14" s="139">
        <v>5000</v>
      </c>
      <c r="D14" s="140" t="s">
        <v>5</v>
      </c>
      <c r="E14" s="42"/>
      <c r="F14" s="52"/>
      <c r="G14" s="42">
        <f t="shared" si="0"/>
        <v>0</v>
      </c>
      <c r="H14" s="42">
        <f t="shared" si="1"/>
        <v>0</v>
      </c>
      <c r="I14" s="263">
        <v>0.08</v>
      </c>
      <c r="J14" s="42">
        <f t="shared" si="2"/>
        <v>0</v>
      </c>
      <c r="K14" s="42"/>
    </row>
    <row r="15" spans="1:11" ht="81" customHeight="1">
      <c r="A15" s="133">
        <v>12</v>
      </c>
      <c r="B15" s="138" t="s">
        <v>110</v>
      </c>
      <c r="C15" s="139">
        <v>1500</v>
      </c>
      <c r="D15" s="140" t="s">
        <v>5</v>
      </c>
      <c r="E15" s="42"/>
      <c r="F15" s="52"/>
      <c r="G15" s="42">
        <f t="shared" si="0"/>
        <v>0</v>
      </c>
      <c r="H15" s="42">
        <f t="shared" si="1"/>
        <v>0</v>
      </c>
      <c r="I15" s="263">
        <v>0.08</v>
      </c>
      <c r="J15" s="42">
        <f t="shared" si="2"/>
        <v>0</v>
      </c>
      <c r="K15" s="42"/>
    </row>
    <row r="16" spans="1:11" ht="37.5" customHeight="1">
      <c r="A16" s="133">
        <v>13</v>
      </c>
      <c r="B16" s="141" t="s">
        <v>109</v>
      </c>
      <c r="C16" s="139">
        <v>50</v>
      </c>
      <c r="D16" s="140" t="s">
        <v>5</v>
      </c>
      <c r="E16" s="42"/>
      <c r="F16" s="52"/>
      <c r="G16" s="42">
        <f t="shared" si="0"/>
        <v>0</v>
      </c>
      <c r="H16" s="42">
        <f t="shared" si="1"/>
        <v>0</v>
      </c>
      <c r="I16" s="263">
        <v>0.08</v>
      </c>
      <c r="J16" s="42">
        <f t="shared" si="2"/>
        <v>0</v>
      </c>
      <c r="K16" s="42"/>
    </row>
    <row r="17" spans="1:11" ht="153">
      <c r="A17" s="133">
        <v>14</v>
      </c>
      <c r="B17" s="138" t="s">
        <v>108</v>
      </c>
      <c r="C17" s="139">
        <v>50</v>
      </c>
      <c r="D17" s="140" t="s">
        <v>5</v>
      </c>
      <c r="E17" s="42"/>
      <c r="F17" s="52"/>
      <c r="G17" s="42">
        <f t="shared" si="0"/>
        <v>0</v>
      </c>
      <c r="H17" s="42">
        <f t="shared" si="1"/>
        <v>0</v>
      </c>
      <c r="I17" s="263">
        <v>0.08</v>
      </c>
      <c r="J17" s="42">
        <f t="shared" si="2"/>
        <v>0</v>
      </c>
      <c r="K17" s="42"/>
    </row>
    <row r="18" spans="1:11" ht="37.5" customHeight="1">
      <c r="A18" s="267">
        <v>15</v>
      </c>
      <c r="B18" s="303" t="s">
        <v>107</v>
      </c>
      <c r="C18" s="269">
        <v>30</v>
      </c>
      <c r="D18" s="270" t="s">
        <v>5</v>
      </c>
      <c r="E18" s="264"/>
      <c r="F18" s="271"/>
      <c r="G18" s="264">
        <f t="shared" si="0"/>
        <v>0</v>
      </c>
      <c r="H18" s="264">
        <f t="shared" si="1"/>
        <v>0</v>
      </c>
      <c r="I18" s="304">
        <v>0.08</v>
      </c>
      <c r="J18" s="264">
        <f t="shared" si="2"/>
        <v>0</v>
      </c>
      <c r="K18" s="264"/>
    </row>
    <row r="19" spans="1:11" ht="37.5" customHeight="1">
      <c r="A19" s="277">
        <v>16</v>
      </c>
      <c r="B19" s="308" t="s">
        <v>267</v>
      </c>
      <c r="C19" s="279">
        <v>600</v>
      </c>
      <c r="D19" s="280" t="s">
        <v>5</v>
      </c>
      <c r="E19" s="42"/>
      <c r="F19" s="52"/>
      <c r="G19" s="42">
        <f t="shared" si="0"/>
        <v>0</v>
      </c>
      <c r="H19" s="42">
        <f t="shared" si="1"/>
        <v>0</v>
      </c>
      <c r="I19" s="263">
        <v>0.08</v>
      </c>
      <c r="J19" s="42">
        <f t="shared" si="2"/>
        <v>0</v>
      </c>
      <c r="K19" s="42"/>
    </row>
    <row r="20" spans="1:11" s="276" customFormat="1" ht="37.5" customHeight="1">
      <c r="A20" s="277">
        <v>17</v>
      </c>
      <c r="B20" s="308" t="s">
        <v>268</v>
      </c>
      <c r="C20" s="279">
        <v>500</v>
      </c>
      <c r="D20" s="280" t="s">
        <v>5</v>
      </c>
      <c r="E20" s="42"/>
      <c r="F20" s="52"/>
      <c r="G20" s="42">
        <f t="shared" si="0"/>
        <v>0</v>
      </c>
      <c r="H20" s="42">
        <f t="shared" si="1"/>
        <v>0</v>
      </c>
      <c r="I20" s="263">
        <v>0.08</v>
      </c>
      <c r="J20" s="42">
        <f t="shared" si="2"/>
        <v>0</v>
      </c>
      <c r="K20" s="42"/>
    </row>
    <row r="21" spans="5:11" ht="13.5" customHeight="1">
      <c r="E21" s="275"/>
      <c r="F21" s="362" t="s">
        <v>10</v>
      </c>
      <c r="G21" s="363"/>
      <c r="H21" s="305">
        <f>SUM(H4:H20)</f>
        <v>0</v>
      </c>
      <c r="I21" s="306"/>
      <c r="J21" s="307">
        <f>SUM(J4:J20)</f>
        <v>0</v>
      </c>
      <c r="K21" s="265"/>
    </row>
    <row r="24" spans="1:10" s="8" customFormat="1" ht="12.75">
      <c r="A24" s="14" t="s">
        <v>9</v>
      </c>
      <c r="E24" s="7"/>
      <c r="F24" s="15"/>
      <c r="G24" s="22"/>
      <c r="H24" s="7"/>
      <c r="I24" s="7"/>
      <c r="J24" s="7"/>
    </row>
    <row r="25" spans="1:10" s="8" customFormat="1" ht="12.75">
      <c r="A25" s="14"/>
      <c r="E25" s="7"/>
      <c r="F25" s="15"/>
      <c r="G25" s="7"/>
      <c r="H25" s="7"/>
      <c r="I25" s="7"/>
      <c r="J25" s="7"/>
    </row>
    <row r="26" spans="1:10" s="8" customFormat="1" ht="14.25" customHeight="1">
      <c r="A26" s="35"/>
      <c r="B26" s="36"/>
      <c r="C26" s="37"/>
      <c r="D26" s="37"/>
      <c r="E26" s="37"/>
      <c r="F26" s="38"/>
      <c r="G26" s="40"/>
      <c r="H26" s="40"/>
      <c r="I26" s="40"/>
      <c r="J26" s="39"/>
    </row>
    <row r="27" spans="1:11" s="14" customFormat="1" ht="19.5" customHeight="1">
      <c r="A27" s="19" t="s">
        <v>208</v>
      </c>
      <c r="B27" s="20"/>
      <c r="C27" s="20"/>
      <c r="D27" s="20"/>
      <c r="E27" s="20"/>
      <c r="F27" s="16"/>
      <c r="I27" s="17"/>
      <c r="J27" s="17"/>
      <c r="K27" s="8"/>
    </row>
    <row r="28" spans="5:11" s="14" customFormat="1" ht="12.75" customHeight="1">
      <c r="E28" s="18"/>
      <c r="F28" s="20"/>
      <c r="G28" s="21"/>
      <c r="H28" s="17"/>
      <c r="I28" s="17"/>
      <c r="J28" s="17"/>
      <c r="K28" s="8"/>
    </row>
    <row r="29" spans="1:11" s="14" customFormat="1" ht="40.5" customHeight="1">
      <c r="A29" s="337" t="s">
        <v>21</v>
      </c>
      <c r="B29" s="338"/>
      <c r="C29" s="338"/>
      <c r="D29" s="338"/>
      <c r="E29" s="338"/>
      <c r="F29" s="338"/>
      <c r="G29" s="338"/>
      <c r="H29" s="338"/>
      <c r="I29" s="338"/>
      <c r="J29" s="338"/>
      <c r="K29" s="8"/>
    </row>
    <row r="30" spans="1:11" s="14" customFormat="1" ht="16.5" customHeight="1">
      <c r="A30" s="33"/>
      <c r="B30" s="34"/>
      <c r="C30" s="34"/>
      <c r="D30" s="34"/>
      <c r="E30" s="34"/>
      <c r="F30" s="34"/>
      <c r="G30" s="34"/>
      <c r="H30" s="34"/>
      <c r="I30" s="34"/>
      <c r="J30" s="34"/>
      <c r="K30" s="8"/>
    </row>
    <row r="31" spans="1:11" s="14" customFormat="1" ht="12.75" customHeight="1">
      <c r="A31" s="23" t="s">
        <v>11</v>
      </c>
      <c r="E31" s="18"/>
      <c r="F31" s="18"/>
      <c r="G31" s="18"/>
      <c r="H31" s="18"/>
      <c r="I31" s="18"/>
      <c r="J31" s="18"/>
      <c r="K31" s="8"/>
    </row>
    <row r="32" spans="1:11" s="14" customFormat="1" ht="12.75" customHeight="1">
      <c r="A32" s="23"/>
      <c r="E32" s="18"/>
      <c r="F32" s="18"/>
      <c r="G32" s="18"/>
      <c r="H32" s="18"/>
      <c r="I32" s="18"/>
      <c r="J32" s="18"/>
      <c r="K32" s="8"/>
    </row>
    <row r="33" spans="5:11" s="14" customFormat="1" ht="12.75" customHeight="1">
      <c r="E33" s="18"/>
      <c r="F33" s="18"/>
      <c r="G33" s="18"/>
      <c r="H33" s="18"/>
      <c r="I33" s="18"/>
      <c r="J33" s="18"/>
      <c r="K33" s="8"/>
    </row>
    <row r="34" spans="5:10" s="8" customFormat="1" ht="12.75">
      <c r="E34" s="7"/>
      <c r="F34" s="18"/>
      <c r="G34" s="18"/>
      <c r="H34" s="18"/>
      <c r="I34" s="18"/>
      <c r="J34" s="18"/>
    </row>
    <row r="35" spans="5:10" s="8" customFormat="1" ht="12.75">
      <c r="E35" s="7"/>
      <c r="F35" s="7"/>
      <c r="G35" s="7"/>
      <c r="H35" s="24"/>
      <c r="I35" s="7"/>
      <c r="J35" s="7"/>
    </row>
    <row r="36" spans="5:10" s="8" customFormat="1" ht="12.75">
      <c r="E36" s="7"/>
      <c r="F36" s="7"/>
      <c r="G36" s="7"/>
      <c r="H36" s="7"/>
      <c r="I36" s="7"/>
      <c r="J36" s="7"/>
    </row>
    <row r="37" spans="5:10" s="8" customFormat="1" ht="12.75">
      <c r="E37" s="7"/>
      <c r="F37" s="7"/>
      <c r="G37" s="7"/>
      <c r="H37" s="7"/>
      <c r="I37" s="7"/>
      <c r="J37" s="7"/>
    </row>
    <row r="38" spans="5:10" s="8" customFormat="1" ht="12.75">
      <c r="E38" s="7"/>
      <c r="F38" s="7"/>
      <c r="G38" s="7"/>
      <c r="H38" s="7"/>
      <c r="I38" s="7"/>
      <c r="J38" s="7"/>
    </row>
    <row r="39" spans="5:11" s="8" customFormat="1" ht="12.75">
      <c r="E39" s="7"/>
      <c r="F39" s="7"/>
      <c r="G39" s="7"/>
      <c r="H39" s="7"/>
      <c r="I39" s="7"/>
      <c r="J39" s="7"/>
      <c r="K39" s="14"/>
    </row>
    <row r="40" spans="5:11" s="8" customFormat="1" ht="12.75">
      <c r="E40" s="7"/>
      <c r="F40" s="7"/>
      <c r="G40" s="7"/>
      <c r="H40" s="7"/>
      <c r="I40" s="7"/>
      <c r="J40" s="7"/>
      <c r="K40" s="14"/>
    </row>
  </sheetData>
  <sheetProtection/>
  <mergeCells count="5">
    <mergeCell ref="F21:G21"/>
    <mergeCell ref="A2:B2"/>
    <mergeCell ref="A3:B3"/>
    <mergeCell ref="A1:J1"/>
    <mergeCell ref="A29:J29"/>
  </mergeCells>
  <printOptions/>
  <pageMargins left="0.28" right="0.26" top="1" bottom="0.51" header="0.33" footer="0.23"/>
  <pageSetup horizontalDpi="300" verticalDpi="300" orientation="landscape" scale="66" r:id="rId1"/>
  <headerFooter alignWithMargins="0">
    <oddHeader>&amp;LNr sprawy ZP/39/2018&amp;CZestawienie asortymentowo-ilościowo-cenowe
&amp;RZałącznik nr 2 SIWZ</oddHeader>
    <oddFooter>&amp;CStrona &amp;P z &amp;N&amp;R&amp;A</oddFooter>
  </headerFooter>
</worksheet>
</file>

<file path=xl/worksheets/sheet33.xml><?xml version="1.0" encoding="utf-8"?>
<worksheet xmlns="http://schemas.openxmlformats.org/spreadsheetml/2006/main" xmlns:r="http://schemas.openxmlformats.org/officeDocument/2006/relationships">
  <dimension ref="A1:K27"/>
  <sheetViews>
    <sheetView showGridLines="0" tabSelected="1" view="pageLayout" zoomScaleNormal="70" workbookViewId="0" topLeftCell="A5">
      <selection activeCell="B9" sqref="B9"/>
    </sheetView>
  </sheetViews>
  <sheetFormatPr defaultColWidth="11.875" defaultRowHeight="12.75" customHeight="1"/>
  <cols>
    <col min="1" max="1" width="2.875" style="132" customWidth="1"/>
    <col min="2" max="2" width="56.75390625" style="132" customWidth="1"/>
    <col min="3" max="3" width="11.00390625" style="132" customWidth="1"/>
    <col min="4" max="4" width="7.875" style="132" customWidth="1"/>
    <col min="5" max="5" width="12.75390625" style="132" customWidth="1"/>
    <col min="6" max="6" width="13.75390625" style="132" customWidth="1"/>
    <col min="7" max="7" width="11.875" style="132" customWidth="1"/>
    <col min="8" max="8" width="16.125" style="132" customWidth="1"/>
    <col min="9" max="9" width="5.75390625" style="132" customWidth="1"/>
    <col min="10" max="10" width="14.875" style="132" customWidth="1"/>
    <col min="11" max="11" width="19.375" style="132" customWidth="1"/>
    <col min="12" max="16384" width="11.875" style="132" customWidth="1"/>
  </cols>
  <sheetData>
    <row r="1" spans="1:11" ht="24" customHeight="1">
      <c r="A1" s="368" t="s">
        <v>293</v>
      </c>
      <c r="B1" s="369"/>
      <c r="C1" s="369"/>
      <c r="D1" s="369"/>
      <c r="E1" s="369"/>
      <c r="F1" s="369"/>
      <c r="G1" s="369"/>
      <c r="H1" s="369"/>
      <c r="I1" s="369"/>
      <c r="J1" s="369"/>
      <c r="K1" s="137"/>
    </row>
    <row r="2" spans="1:11" ht="35.25" customHeight="1">
      <c r="A2" s="364" t="s">
        <v>0</v>
      </c>
      <c r="B2" s="365"/>
      <c r="C2" s="136" t="s">
        <v>6</v>
      </c>
      <c r="D2" s="136" t="s">
        <v>1</v>
      </c>
      <c r="E2" s="136" t="s">
        <v>304</v>
      </c>
      <c r="F2" s="136" t="s">
        <v>2</v>
      </c>
      <c r="G2" s="136" t="s">
        <v>7</v>
      </c>
      <c r="H2" s="136" t="s">
        <v>3</v>
      </c>
      <c r="I2" s="136" t="s">
        <v>8</v>
      </c>
      <c r="J2" s="136" t="s">
        <v>4</v>
      </c>
      <c r="K2" s="136" t="s">
        <v>23</v>
      </c>
    </row>
    <row r="3" spans="1:11" ht="13.5" customHeight="1">
      <c r="A3" s="366" t="s">
        <v>12</v>
      </c>
      <c r="B3" s="367"/>
      <c r="C3" s="135" t="s">
        <v>13</v>
      </c>
      <c r="D3" s="135" t="s">
        <v>14</v>
      </c>
      <c r="E3" s="135" t="s">
        <v>15</v>
      </c>
      <c r="F3" s="135" t="s">
        <v>16</v>
      </c>
      <c r="G3" s="135" t="s">
        <v>17</v>
      </c>
      <c r="H3" s="135" t="s">
        <v>18</v>
      </c>
      <c r="I3" s="135" t="s">
        <v>19</v>
      </c>
      <c r="J3" s="135" t="s">
        <v>20</v>
      </c>
      <c r="K3" s="134">
        <v>10</v>
      </c>
    </row>
    <row r="4" spans="1:11" ht="192.75" customHeight="1">
      <c r="A4" s="133">
        <v>1</v>
      </c>
      <c r="B4" s="138" t="s">
        <v>118</v>
      </c>
      <c r="C4" s="139">
        <v>50</v>
      </c>
      <c r="D4" s="140" t="s">
        <v>5</v>
      </c>
      <c r="E4" s="42"/>
      <c r="F4" s="52"/>
      <c r="G4" s="42">
        <f>F4*I4+F4</f>
        <v>0</v>
      </c>
      <c r="H4" s="42">
        <f>C4*F4</f>
        <v>0</v>
      </c>
      <c r="I4" s="266">
        <v>0.08</v>
      </c>
      <c r="J4" s="42">
        <f>I4*H4+H4</f>
        <v>0</v>
      </c>
      <c r="K4" s="42"/>
    </row>
    <row r="5" spans="1:11" ht="193.5" customHeight="1">
      <c r="A5" s="133">
        <v>2</v>
      </c>
      <c r="B5" s="138" t="s">
        <v>119</v>
      </c>
      <c r="C5" s="139">
        <v>20</v>
      </c>
      <c r="D5" s="140" t="s">
        <v>5</v>
      </c>
      <c r="E5" s="42"/>
      <c r="F5" s="52"/>
      <c r="G5" s="42">
        <f>F5*I5+F5</f>
        <v>0</v>
      </c>
      <c r="H5" s="42">
        <f>C5*F5</f>
        <v>0</v>
      </c>
      <c r="I5" s="266">
        <v>0.08</v>
      </c>
      <c r="J5" s="42">
        <f>I5*H5+H5</f>
        <v>0</v>
      </c>
      <c r="K5" s="42"/>
    </row>
    <row r="6" spans="1:11" ht="180.75" customHeight="1">
      <c r="A6" s="133">
        <v>3</v>
      </c>
      <c r="B6" s="138" t="s">
        <v>120</v>
      </c>
      <c r="C6" s="139">
        <v>100</v>
      </c>
      <c r="D6" s="140" t="s">
        <v>5</v>
      </c>
      <c r="E6" s="42"/>
      <c r="F6" s="52"/>
      <c r="G6" s="42">
        <f>F6*I6+F6</f>
        <v>0</v>
      </c>
      <c r="H6" s="42">
        <f>C6*F6</f>
        <v>0</v>
      </c>
      <c r="I6" s="266">
        <v>0.08</v>
      </c>
      <c r="J6" s="42">
        <f>I6*H6+H6</f>
        <v>0</v>
      </c>
      <c r="K6" s="42"/>
    </row>
    <row r="7" spans="1:11" ht="192" thickBot="1">
      <c r="A7" s="133">
        <v>4</v>
      </c>
      <c r="B7" s="138" t="s">
        <v>121</v>
      </c>
      <c r="C7" s="139">
        <v>20</v>
      </c>
      <c r="D7" s="140" t="s">
        <v>5</v>
      </c>
      <c r="E7" s="42"/>
      <c r="F7" s="52"/>
      <c r="G7" s="42">
        <f>F7*I7+F7</f>
        <v>0</v>
      </c>
      <c r="H7" s="42">
        <f>C7*F7</f>
        <v>0</v>
      </c>
      <c r="I7" s="266">
        <v>0.08</v>
      </c>
      <c r="J7" s="42">
        <f>I7*H7+H7</f>
        <v>0</v>
      </c>
      <c r="K7" s="42"/>
    </row>
    <row r="8" spans="1:11" s="276" customFormat="1" ht="13.5" customHeight="1" thickBot="1">
      <c r="A8" s="273"/>
      <c r="B8" s="273"/>
      <c r="C8" s="274"/>
      <c r="D8" s="274"/>
      <c r="E8" s="275"/>
      <c r="F8" s="370" t="s">
        <v>10</v>
      </c>
      <c r="G8" s="371"/>
      <c r="H8" s="281">
        <f>SUM(H4:H7)</f>
        <v>0</v>
      </c>
      <c r="I8" s="275"/>
      <c r="J8" s="281">
        <f>SUM(J4:J7)</f>
        <v>0</v>
      </c>
      <c r="K8" s="265"/>
    </row>
    <row r="11" spans="1:10" s="8" customFormat="1" ht="12.75">
      <c r="A11" s="14" t="s">
        <v>9</v>
      </c>
      <c r="E11" s="7"/>
      <c r="F11" s="15"/>
      <c r="G11" s="22"/>
      <c r="H11" s="7"/>
      <c r="I11" s="7"/>
      <c r="J11" s="7"/>
    </row>
    <row r="12" spans="1:10" s="8" customFormat="1" ht="12.75">
      <c r="A12" s="14"/>
      <c r="E12" s="7"/>
      <c r="F12" s="15"/>
      <c r="G12" s="7"/>
      <c r="H12" s="7"/>
      <c r="I12" s="7"/>
      <c r="J12" s="7"/>
    </row>
    <row r="13" spans="1:10" s="8" customFormat="1" ht="14.25" customHeight="1">
      <c r="A13" s="35"/>
      <c r="B13" s="36"/>
      <c r="C13" s="37"/>
      <c r="D13" s="37"/>
      <c r="E13" s="37"/>
      <c r="F13" s="38"/>
      <c r="G13" s="40"/>
      <c r="H13" s="40"/>
      <c r="I13" s="40"/>
      <c r="J13" s="39"/>
    </row>
    <row r="14" spans="1:11" s="14" customFormat="1" ht="19.5" customHeight="1">
      <c r="A14" s="19" t="s">
        <v>208</v>
      </c>
      <c r="B14" s="20"/>
      <c r="C14" s="20"/>
      <c r="D14" s="20"/>
      <c r="E14" s="20"/>
      <c r="F14" s="16"/>
      <c r="I14" s="17"/>
      <c r="J14" s="17"/>
      <c r="K14" s="8"/>
    </row>
    <row r="15" spans="5:11" s="14" customFormat="1" ht="12.75" customHeight="1">
      <c r="E15" s="18"/>
      <c r="F15" s="20"/>
      <c r="G15" s="21"/>
      <c r="H15" s="17"/>
      <c r="I15" s="17"/>
      <c r="J15" s="17"/>
      <c r="K15" s="8"/>
    </row>
    <row r="16" spans="1:11" s="14" customFormat="1" ht="40.5" customHeight="1">
      <c r="A16" s="337" t="s">
        <v>21</v>
      </c>
      <c r="B16" s="338"/>
      <c r="C16" s="338"/>
      <c r="D16" s="338"/>
      <c r="E16" s="338"/>
      <c r="F16" s="338"/>
      <c r="G16" s="338"/>
      <c r="H16" s="338"/>
      <c r="I16" s="338"/>
      <c r="J16" s="338"/>
      <c r="K16" s="8"/>
    </row>
    <row r="17" spans="1:11" s="14" customFormat="1" ht="16.5" customHeight="1">
      <c r="A17" s="33"/>
      <c r="B17" s="34"/>
      <c r="C17" s="34"/>
      <c r="D17" s="34"/>
      <c r="E17" s="34"/>
      <c r="F17" s="34"/>
      <c r="G17" s="34"/>
      <c r="H17" s="34"/>
      <c r="I17" s="34"/>
      <c r="J17" s="34"/>
      <c r="K17" s="8"/>
    </row>
    <row r="18" spans="1:11" s="14" customFormat="1" ht="12.75" customHeight="1">
      <c r="A18" s="23" t="s">
        <v>11</v>
      </c>
      <c r="E18" s="18"/>
      <c r="F18" s="18"/>
      <c r="G18" s="18"/>
      <c r="H18" s="18"/>
      <c r="I18" s="18"/>
      <c r="J18" s="18"/>
      <c r="K18" s="8"/>
    </row>
    <row r="19" spans="1:11" s="14" customFormat="1" ht="12.75" customHeight="1">
      <c r="A19" s="23"/>
      <c r="E19" s="18"/>
      <c r="F19" s="18"/>
      <c r="G19" s="18"/>
      <c r="H19" s="18"/>
      <c r="I19" s="18"/>
      <c r="J19" s="18"/>
      <c r="K19" s="8"/>
    </row>
    <row r="20" spans="5:11" s="14" customFormat="1" ht="12.75" customHeight="1">
      <c r="E20" s="18"/>
      <c r="F20" s="18"/>
      <c r="G20" s="18"/>
      <c r="H20" s="18"/>
      <c r="I20" s="18"/>
      <c r="J20" s="18"/>
      <c r="K20" s="8"/>
    </row>
    <row r="21" spans="5:10" s="8" customFormat="1" ht="12.75">
      <c r="E21" s="7"/>
      <c r="F21" s="18"/>
      <c r="G21" s="18"/>
      <c r="H21" s="18"/>
      <c r="I21" s="18"/>
      <c r="J21" s="18"/>
    </row>
    <row r="22" spans="5:10" s="8" customFormat="1" ht="12.75">
      <c r="E22" s="7"/>
      <c r="F22" s="7"/>
      <c r="G22" s="7"/>
      <c r="H22" s="24"/>
      <c r="I22" s="7"/>
      <c r="J22" s="7"/>
    </row>
    <row r="23" spans="5:10" s="8" customFormat="1" ht="12.75">
      <c r="E23" s="7"/>
      <c r="F23" s="7"/>
      <c r="G23" s="7"/>
      <c r="H23" s="7"/>
      <c r="I23" s="7"/>
      <c r="J23" s="7"/>
    </row>
    <row r="24" spans="5:10" s="8" customFormat="1" ht="12.75">
      <c r="E24" s="7"/>
      <c r="F24" s="7"/>
      <c r="G24" s="7"/>
      <c r="H24" s="7"/>
      <c r="I24" s="7"/>
      <c r="J24" s="7"/>
    </row>
    <row r="25" spans="5:10" s="8" customFormat="1" ht="12.75">
      <c r="E25" s="7"/>
      <c r="F25" s="7"/>
      <c r="G25" s="7"/>
      <c r="H25" s="7"/>
      <c r="I25" s="7"/>
      <c r="J25" s="7"/>
    </row>
    <row r="26" spans="5:11" s="8" customFormat="1" ht="12.75">
      <c r="E26" s="7"/>
      <c r="F26" s="7"/>
      <c r="G26" s="7"/>
      <c r="H26" s="7"/>
      <c r="I26" s="7"/>
      <c r="J26" s="7"/>
      <c r="K26" s="14"/>
    </row>
    <row r="27" spans="5:11" s="8" customFormat="1" ht="12.75">
      <c r="E27" s="7"/>
      <c r="F27" s="7"/>
      <c r="G27" s="7"/>
      <c r="H27" s="7"/>
      <c r="I27" s="7"/>
      <c r="J27" s="7"/>
      <c r="K27" s="14"/>
    </row>
  </sheetData>
  <sheetProtection/>
  <mergeCells count="5">
    <mergeCell ref="A1:J1"/>
    <mergeCell ref="A2:B2"/>
    <mergeCell ref="A3:B3"/>
    <mergeCell ref="F8:G8"/>
    <mergeCell ref="A16:J16"/>
  </mergeCells>
  <printOptions/>
  <pageMargins left="0.28" right="0.26" top="1" bottom="0.51" header="0.33" footer="0.23"/>
  <pageSetup horizontalDpi="300" verticalDpi="300" orientation="landscape" scale="78" r:id="rId1"/>
  <headerFooter alignWithMargins="0">
    <oddHeader>&amp;LNr sprawy ZP/39/2018&amp;CZestawienie asortymentowo-ilościowo-cenowe
&amp;RZałącznik nr 2 SIWZ</oddHeader>
    <oddFooter>&amp;CStrona &amp;P z &amp;N&amp;R&amp;A</oddFooter>
  </headerFooter>
  <rowBreaks count="1" manualBreakCount="1">
    <brk id="5" max="10" man="1"/>
  </rowBreaks>
  <colBreaks count="1" manualBreakCount="1">
    <brk id="11" max="7" man="1"/>
  </colBreaks>
</worksheet>
</file>

<file path=xl/worksheets/sheet34.xml><?xml version="1.0" encoding="utf-8"?>
<worksheet xmlns="http://schemas.openxmlformats.org/spreadsheetml/2006/main" xmlns:r="http://schemas.openxmlformats.org/officeDocument/2006/relationships">
  <dimension ref="A1:K29"/>
  <sheetViews>
    <sheetView showGridLines="0" tabSelected="1" view="pageLayout" zoomScaleNormal="70" workbookViewId="0" topLeftCell="A1">
      <selection activeCell="B9" sqref="B9"/>
    </sheetView>
  </sheetViews>
  <sheetFormatPr defaultColWidth="11.875" defaultRowHeight="12.75" customHeight="1"/>
  <cols>
    <col min="1" max="1" width="2.875" style="132" customWidth="1"/>
    <col min="2" max="2" width="86.00390625" style="132" customWidth="1"/>
    <col min="3" max="3" width="11.00390625" style="132" customWidth="1"/>
    <col min="4" max="4" width="7.875" style="132" customWidth="1"/>
    <col min="5" max="5" width="12.75390625" style="132" customWidth="1"/>
    <col min="6" max="6" width="13.75390625" style="132" customWidth="1"/>
    <col min="7" max="7" width="11.875" style="132" customWidth="1"/>
    <col min="8" max="8" width="16.125" style="132" customWidth="1"/>
    <col min="9" max="9" width="5.75390625" style="132" customWidth="1"/>
    <col min="10" max="10" width="14.875" style="132" customWidth="1"/>
    <col min="11" max="11" width="19.375" style="132" customWidth="1"/>
    <col min="12" max="16384" width="11.875" style="132" customWidth="1"/>
  </cols>
  <sheetData>
    <row r="1" spans="1:11" ht="24" customHeight="1">
      <c r="A1" s="368" t="s">
        <v>294</v>
      </c>
      <c r="B1" s="369"/>
      <c r="C1" s="369"/>
      <c r="D1" s="369"/>
      <c r="E1" s="369"/>
      <c r="F1" s="369"/>
      <c r="G1" s="369"/>
      <c r="H1" s="369"/>
      <c r="I1" s="369"/>
      <c r="J1" s="369"/>
      <c r="K1" s="137"/>
    </row>
    <row r="2" spans="1:11" ht="35.25" customHeight="1">
      <c r="A2" s="364" t="s">
        <v>0</v>
      </c>
      <c r="B2" s="365"/>
      <c r="C2" s="136" t="s">
        <v>6</v>
      </c>
      <c r="D2" s="136" t="s">
        <v>1</v>
      </c>
      <c r="E2" s="136" t="s">
        <v>304</v>
      </c>
      <c r="F2" s="136" t="s">
        <v>2</v>
      </c>
      <c r="G2" s="136" t="s">
        <v>7</v>
      </c>
      <c r="H2" s="136" t="s">
        <v>3</v>
      </c>
      <c r="I2" s="136" t="s">
        <v>8</v>
      </c>
      <c r="J2" s="136" t="s">
        <v>4</v>
      </c>
      <c r="K2" s="136" t="s">
        <v>23</v>
      </c>
    </row>
    <row r="3" spans="1:11" ht="13.5" customHeight="1">
      <c r="A3" s="366" t="s">
        <v>12</v>
      </c>
      <c r="B3" s="367"/>
      <c r="C3" s="135" t="s">
        <v>13</v>
      </c>
      <c r="D3" s="135" t="s">
        <v>14</v>
      </c>
      <c r="E3" s="135" t="s">
        <v>15</v>
      </c>
      <c r="F3" s="135" t="s">
        <v>16</v>
      </c>
      <c r="G3" s="135" t="s">
        <v>17</v>
      </c>
      <c r="H3" s="135" t="s">
        <v>18</v>
      </c>
      <c r="I3" s="135" t="s">
        <v>19</v>
      </c>
      <c r="J3" s="135" t="s">
        <v>20</v>
      </c>
      <c r="K3" s="134">
        <v>10</v>
      </c>
    </row>
    <row r="4" spans="1:11" ht="277.5" customHeight="1">
      <c r="A4" s="133">
        <v>1</v>
      </c>
      <c r="B4" s="138" t="s">
        <v>269</v>
      </c>
      <c r="C4" s="139">
        <v>50</v>
      </c>
      <c r="D4" s="140" t="s">
        <v>5</v>
      </c>
      <c r="E4" s="42"/>
      <c r="F4" s="52"/>
      <c r="G4" s="42">
        <f aca="true" t="shared" si="0" ref="G4:G9">F4*I4+F4</f>
        <v>0</v>
      </c>
      <c r="H4" s="42">
        <f aca="true" t="shared" si="1" ref="H4:H9">C4*F4</f>
        <v>0</v>
      </c>
      <c r="I4" s="266">
        <v>0.08</v>
      </c>
      <c r="J4" s="42">
        <f aca="true" t="shared" si="2" ref="J4:J9">I4*H4+H4</f>
        <v>0</v>
      </c>
      <c r="K4" s="42"/>
    </row>
    <row r="5" spans="1:11" ht="255" customHeight="1">
      <c r="A5" s="133">
        <v>2</v>
      </c>
      <c r="B5" s="138" t="s">
        <v>270</v>
      </c>
      <c r="C5" s="139">
        <v>100</v>
      </c>
      <c r="D5" s="140" t="s">
        <v>5</v>
      </c>
      <c r="E5" s="42"/>
      <c r="F5" s="52"/>
      <c r="G5" s="42">
        <f t="shared" si="0"/>
        <v>0</v>
      </c>
      <c r="H5" s="42">
        <f t="shared" si="1"/>
        <v>0</v>
      </c>
      <c r="I5" s="266">
        <v>0.08</v>
      </c>
      <c r="J5" s="42">
        <f t="shared" si="2"/>
        <v>0</v>
      </c>
      <c r="K5" s="42"/>
    </row>
    <row r="6" spans="1:11" ht="228.75" customHeight="1">
      <c r="A6" s="267">
        <v>3</v>
      </c>
      <c r="B6" s="268" t="s">
        <v>271</v>
      </c>
      <c r="C6" s="269">
        <v>150</v>
      </c>
      <c r="D6" s="270" t="s">
        <v>5</v>
      </c>
      <c r="E6" s="264"/>
      <c r="F6" s="271">
        <v>560</v>
      </c>
      <c r="G6" s="264">
        <f t="shared" si="0"/>
        <v>604.8</v>
      </c>
      <c r="H6" s="264">
        <f t="shared" si="1"/>
        <v>84000</v>
      </c>
      <c r="I6" s="272">
        <v>0.08</v>
      </c>
      <c r="J6" s="264">
        <f t="shared" si="2"/>
        <v>90720</v>
      </c>
      <c r="K6" s="264"/>
    </row>
    <row r="7" spans="1:11" ht="228.75" customHeight="1">
      <c r="A7" s="277">
        <v>4</v>
      </c>
      <c r="B7" s="278" t="s">
        <v>272</v>
      </c>
      <c r="C7" s="279">
        <v>20</v>
      </c>
      <c r="D7" s="280" t="s">
        <v>5</v>
      </c>
      <c r="E7" s="42"/>
      <c r="F7" s="52"/>
      <c r="G7" s="42">
        <f t="shared" si="0"/>
        <v>0</v>
      </c>
      <c r="H7" s="42">
        <f t="shared" si="1"/>
        <v>0</v>
      </c>
      <c r="I7" s="266">
        <v>0.08</v>
      </c>
      <c r="J7" s="42">
        <f t="shared" si="2"/>
        <v>0</v>
      </c>
      <c r="K7" s="42"/>
    </row>
    <row r="8" spans="1:11" ht="162" customHeight="1">
      <c r="A8" s="277">
        <v>5</v>
      </c>
      <c r="B8" s="278" t="s">
        <v>273</v>
      </c>
      <c r="C8" s="279">
        <v>100</v>
      </c>
      <c r="D8" s="280" t="s">
        <v>5</v>
      </c>
      <c r="E8" s="42"/>
      <c r="F8" s="52"/>
      <c r="G8" s="42">
        <f t="shared" si="0"/>
        <v>0</v>
      </c>
      <c r="H8" s="42">
        <f t="shared" si="1"/>
        <v>0</v>
      </c>
      <c r="I8" s="266">
        <v>0.08</v>
      </c>
      <c r="J8" s="42">
        <f t="shared" si="2"/>
        <v>0</v>
      </c>
      <c r="K8" s="42"/>
    </row>
    <row r="9" spans="1:11" ht="114.75" customHeight="1">
      <c r="A9" s="277">
        <v>6</v>
      </c>
      <c r="B9" s="278" t="s">
        <v>274</v>
      </c>
      <c r="C9" s="279">
        <v>100</v>
      </c>
      <c r="D9" s="280" t="s">
        <v>5</v>
      </c>
      <c r="E9" s="42"/>
      <c r="F9" s="52"/>
      <c r="G9" s="42">
        <f t="shared" si="0"/>
        <v>0</v>
      </c>
      <c r="H9" s="42">
        <f t="shared" si="1"/>
        <v>0</v>
      </c>
      <c r="I9" s="266">
        <v>0.08</v>
      </c>
      <c r="J9" s="42">
        <f t="shared" si="2"/>
        <v>0</v>
      </c>
      <c r="K9" s="42"/>
    </row>
    <row r="10" spans="1:11" s="276" customFormat="1" ht="13.5" customHeight="1" thickBot="1">
      <c r="A10" s="273"/>
      <c r="B10" s="273"/>
      <c r="C10" s="274"/>
      <c r="D10" s="274"/>
      <c r="E10" s="275"/>
      <c r="F10" s="372" t="s">
        <v>10</v>
      </c>
      <c r="G10" s="373"/>
      <c r="H10" s="309">
        <f>SUM(H4:H9)</f>
        <v>84000</v>
      </c>
      <c r="I10" s="275"/>
      <c r="J10" s="309">
        <f>SUM(J4:J9)</f>
        <v>90720</v>
      </c>
      <c r="K10" s="265"/>
    </row>
    <row r="13" spans="1:10" s="8" customFormat="1" ht="12.75">
      <c r="A13" s="14" t="s">
        <v>9</v>
      </c>
      <c r="E13" s="7"/>
      <c r="F13" s="15"/>
      <c r="G13" s="22"/>
      <c r="H13" s="7"/>
      <c r="I13" s="7"/>
      <c r="J13" s="7"/>
    </row>
    <row r="14" spans="1:10" s="8" customFormat="1" ht="12.75">
      <c r="A14" s="14"/>
      <c r="E14" s="7"/>
      <c r="F14" s="15"/>
      <c r="G14" s="7"/>
      <c r="H14" s="7"/>
      <c r="I14" s="7"/>
      <c r="J14" s="7"/>
    </row>
    <row r="15" spans="1:10" s="8" customFormat="1" ht="14.25" customHeight="1">
      <c r="A15" s="35"/>
      <c r="B15" s="36"/>
      <c r="C15" s="37"/>
      <c r="D15" s="37"/>
      <c r="E15" s="37"/>
      <c r="F15" s="38"/>
      <c r="G15" s="40"/>
      <c r="H15" s="40"/>
      <c r="I15" s="40"/>
      <c r="J15" s="39"/>
    </row>
    <row r="16" spans="1:11" s="14" customFormat="1" ht="19.5" customHeight="1">
      <c r="A16" s="19" t="s">
        <v>208</v>
      </c>
      <c r="B16" s="20"/>
      <c r="C16" s="20"/>
      <c r="D16" s="20"/>
      <c r="E16" s="20"/>
      <c r="F16" s="16"/>
      <c r="I16" s="17"/>
      <c r="J16" s="17"/>
      <c r="K16" s="8"/>
    </row>
    <row r="17" spans="5:11" s="14" customFormat="1" ht="12.75" customHeight="1">
      <c r="E17" s="18"/>
      <c r="F17" s="20"/>
      <c r="G17" s="21"/>
      <c r="H17" s="17"/>
      <c r="I17" s="17"/>
      <c r="J17" s="17"/>
      <c r="K17" s="8"/>
    </row>
    <row r="18" spans="1:11" s="14" customFormat="1" ht="40.5" customHeight="1">
      <c r="A18" s="337" t="s">
        <v>21</v>
      </c>
      <c r="B18" s="338"/>
      <c r="C18" s="338"/>
      <c r="D18" s="338"/>
      <c r="E18" s="338"/>
      <c r="F18" s="338"/>
      <c r="G18" s="338"/>
      <c r="H18" s="338"/>
      <c r="I18" s="338"/>
      <c r="J18" s="338"/>
      <c r="K18" s="8"/>
    </row>
    <row r="19" spans="1:11" s="14" customFormat="1" ht="16.5" customHeight="1">
      <c r="A19" s="33"/>
      <c r="B19" s="34"/>
      <c r="C19" s="34"/>
      <c r="D19" s="34"/>
      <c r="E19" s="34"/>
      <c r="F19" s="34"/>
      <c r="G19" s="34"/>
      <c r="H19" s="34"/>
      <c r="I19" s="34"/>
      <c r="J19" s="34"/>
      <c r="K19" s="8"/>
    </row>
    <row r="20" spans="1:11" s="14" customFormat="1" ht="12.75" customHeight="1">
      <c r="A20" s="23" t="s">
        <v>11</v>
      </c>
      <c r="E20" s="18"/>
      <c r="F20" s="18"/>
      <c r="G20" s="18"/>
      <c r="H20" s="18"/>
      <c r="I20" s="18"/>
      <c r="J20" s="18"/>
      <c r="K20" s="8"/>
    </row>
    <row r="21" spans="1:11" s="14" customFormat="1" ht="12.75" customHeight="1">
      <c r="A21" s="23"/>
      <c r="E21" s="18"/>
      <c r="F21" s="18"/>
      <c r="G21" s="18"/>
      <c r="H21" s="18"/>
      <c r="I21" s="18"/>
      <c r="J21" s="18"/>
      <c r="K21" s="8"/>
    </row>
    <row r="22" spans="5:11" s="14" customFormat="1" ht="12.75" customHeight="1">
      <c r="E22" s="18"/>
      <c r="F22" s="18"/>
      <c r="G22" s="18"/>
      <c r="H22" s="18"/>
      <c r="I22" s="18"/>
      <c r="J22" s="18"/>
      <c r="K22" s="8"/>
    </row>
    <row r="23" spans="5:10" s="8" customFormat="1" ht="12.75">
      <c r="E23" s="7"/>
      <c r="F23" s="18"/>
      <c r="G23" s="18"/>
      <c r="H23" s="18"/>
      <c r="I23" s="18"/>
      <c r="J23" s="18"/>
    </row>
    <row r="24" spans="5:10" s="8" customFormat="1" ht="12.75">
      <c r="E24" s="7"/>
      <c r="F24" s="7"/>
      <c r="G24" s="7"/>
      <c r="H24" s="24"/>
      <c r="I24" s="7"/>
      <c r="J24" s="7"/>
    </row>
    <row r="25" spans="5:10" s="8" customFormat="1" ht="12.75">
      <c r="E25" s="7"/>
      <c r="F25" s="7"/>
      <c r="G25" s="7"/>
      <c r="H25" s="7"/>
      <c r="I25" s="7"/>
      <c r="J25" s="7"/>
    </row>
    <row r="26" spans="5:10" s="8" customFormat="1" ht="12.75">
      <c r="E26" s="7"/>
      <c r="F26" s="7"/>
      <c r="G26" s="7"/>
      <c r="H26" s="7"/>
      <c r="I26" s="7"/>
      <c r="J26" s="7"/>
    </row>
    <row r="27" spans="5:10" s="8" customFormat="1" ht="12.75">
      <c r="E27" s="7"/>
      <c r="F27" s="7"/>
      <c r="G27" s="7"/>
      <c r="H27" s="7"/>
      <c r="I27" s="7"/>
      <c r="J27" s="7"/>
    </row>
    <row r="28" spans="5:11" s="8" customFormat="1" ht="12.75">
      <c r="E28" s="7"/>
      <c r="F28" s="7"/>
      <c r="G28" s="7"/>
      <c r="H28" s="7"/>
      <c r="I28" s="7"/>
      <c r="J28" s="7"/>
      <c r="K28" s="14"/>
    </row>
    <row r="29" spans="5:11" s="8" customFormat="1" ht="12.75">
      <c r="E29" s="7"/>
      <c r="F29" s="7"/>
      <c r="G29" s="7"/>
      <c r="H29" s="7"/>
      <c r="I29" s="7"/>
      <c r="J29" s="7"/>
      <c r="K29" s="14"/>
    </row>
  </sheetData>
  <sheetProtection/>
  <mergeCells count="5">
    <mergeCell ref="A1:J1"/>
    <mergeCell ref="A2:B2"/>
    <mergeCell ref="A3:B3"/>
    <mergeCell ref="F10:G10"/>
    <mergeCell ref="A18:J18"/>
  </mergeCells>
  <printOptions/>
  <pageMargins left="0.28" right="0.26" top="1" bottom="0.51" header="0.33" footer="0.23"/>
  <pageSetup horizontalDpi="300" verticalDpi="300" orientation="landscape" scale="67" r:id="rId1"/>
  <headerFooter alignWithMargins="0">
    <oddHeader>&amp;LNr sprawy ZP/39/2018&amp;CZestawienie asortymentowo-ilościowo-cenowe
&amp;RZałącznik nr 2 SIWZ</oddHeader>
    <oddFooter>&amp;CStrona &amp;P z &amp;N&amp;R&amp;A</oddFooter>
  </headerFooter>
  <colBreaks count="1" manualBreakCount="1">
    <brk id="11" max="9" man="1"/>
  </colBreaks>
</worksheet>
</file>

<file path=xl/worksheets/sheet35.xml><?xml version="1.0" encoding="utf-8"?>
<worksheet xmlns="http://schemas.openxmlformats.org/spreadsheetml/2006/main" xmlns:r="http://schemas.openxmlformats.org/officeDocument/2006/relationships">
  <dimension ref="A2:L25"/>
  <sheetViews>
    <sheetView tabSelected="1" view="pageLayout" zoomScaleNormal="90" workbookViewId="0" topLeftCell="A10">
      <selection activeCell="B9" sqref="B9"/>
    </sheetView>
  </sheetViews>
  <sheetFormatPr defaultColWidth="7.375" defaultRowHeight="12.75"/>
  <cols>
    <col min="1" max="1" width="7.375" style="282" customWidth="1"/>
    <col min="2" max="2" width="34.375" style="282" customWidth="1"/>
    <col min="3" max="5" width="7.375" style="282" customWidth="1"/>
    <col min="6" max="6" width="11.375" style="282" bestFit="1" customWidth="1"/>
    <col min="7" max="7" width="8.125" style="282" bestFit="1" customWidth="1"/>
    <col min="8" max="8" width="14.375" style="282" bestFit="1" customWidth="1"/>
    <col min="9" max="9" width="7.375" style="282" customWidth="1"/>
    <col min="10" max="10" width="12.875" style="282" bestFit="1" customWidth="1"/>
    <col min="11" max="16384" width="7.375" style="282" customWidth="1"/>
  </cols>
  <sheetData>
    <row r="2" spans="1:12" ht="15">
      <c r="A2" s="332" t="s">
        <v>295</v>
      </c>
      <c r="B2" s="332"/>
      <c r="C2" s="332"/>
      <c r="D2" s="332"/>
      <c r="E2" s="332"/>
      <c r="F2" s="332"/>
      <c r="G2" s="332"/>
      <c r="H2" s="332"/>
      <c r="I2" s="332"/>
      <c r="J2" s="332"/>
      <c r="K2" s="85"/>
      <c r="L2" s="85"/>
    </row>
    <row r="3" spans="1:12" ht="120">
      <c r="A3" s="339" t="s">
        <v>0</v>
      </c>
      <c r="B3" s="339"/>
      <c r="C3" s="129" t="s">
        <v>6</v>
      </c>
      <c r="D3" s="129" t="s">
        <v>1</v>
      </c>
      <c r="E3" s="130" t="s">
        <v>304</v>
      </c>
      <c r="F3" s="129" t="s">
        <v>2</v>
      </c>
      <c r="G3" s="129" t="s">
        <v>7</v>
      </c>
      <c r="H3" s="129" t="s">
        <v>3</v>
      </c>
      <c r="I3" s="129" t="s">
        <v>8</v>
      </c>
      <c r="J3" s="129" t="s">
        <v>4</v>
      </c>
      <c r="K3" s="283" t="s">
        <v>23</v>
      </c>
      <c r="L3" s="129" t="s">
        <v>22</v>
      </c>
    </row>
    <row r="4" spans="1:12" ht="15">
      <c r="A4" s="340" t="s">
        <v>12</v>
      </c>
      <c r="B4" s="341"/>
      <c r="C4" s="156" t="s">
        <v>13</v>
      </c>
      <c r="D4" s="157" t="s">
        <v>14</v>
      </c>
      <c r="E4" s="121" t="s">
        <v>15</v>
      </c>
      <c r="F4" s="121" t="s">
        <v>16</v>
      </c>
      <c r="G4" s="158" t="s">
        <v>17</v>
      </c>
      <c r="H4" s="159" t="s">
        <v>18</v>
      </c>
      <c r="I4" s="160" t="s">
        <v>19</v>
      </c>
      <c r="J4" s="161" t="s">
        <v>20</v>
      </c>
      <c r="K4" s="119">
        <v>10</v>
      </c>
      <c r="L4" s="120">
        <v>10</v>
      </c>
    </row>
    <row r="5" spans="1:12" ht="144">
      <c r="A5" s="284">
        <v>1</v>
      </c>
      <c r="B5" s="65" t="s">
        <v>212</v>
      </c>
      <c r="C5" s="64">
        <v>7500</v>
      </c>
      <c r="D5" s="111" t="s">
        <v>5</v>
      </c>
      <c r="E5" s="285"/>
      <c r="F5" s="286"/>
      <c r="G5" s="287">
        <f aca="true" t="shared" si="0" ref="G5:G11">ROUND(F5*(1+(I5/100)),2)</f>
        <v>0</v>
      </c>
      <c r="H5" s="310">
        <f>C5*F5</f>
        <v>0</v>
      </c>
      <c r="I5" s="289">
        <v>8</v>
      </c>
      <c r="J5" s="310">
        <f aca="true" t="shared" si="1" ref="J5:J11">H5+H5*I5/100</f>
        <v>0</v>
      </c>
      <c r="K5" s="107"/>
      <c r="L5" s="290">
        <v>25</v>
      </c>
    </row>
    <row r="6" spans="1:12" ht="108">
      <c r="A6" s="284">
        <v>2</v>
      </c>
      <c r="B6" s="65" t="s">
        <v>213</v>
      </c>
      <c r="C6" s="64">
        <v>500</v>
      </c>
      <c r="D6" s="111" t="s">
        <v>5</v>
      </c>
      <c r="E6" s="285"/>
      <c r="F6" s="286"/>
      <c r="G6" s="287">
        <f t="shared" si="0"/>
        <v>0</v>
      </c>
      <c r="H6" s="288">
        <f aca="true" t="shared" si="2" ref="H6:H11">C6*F6</f>
        <v>0</v>
      </c>
      <c r="I6" s="289">
        <v>8</v>
      </c>
      <c r="J6" s="288">
        <f t="shared" si="1"/>
        <v>0</v>
      </c>
      <c r="K6" s="107"/>
      <c r="L6" s="290">
        <v>25</v>
      </c>
    </row>
    <row r="7" spans="1:12" ht="60">
      <c r="A7" s="284">
        <v>3</v>
      </c>
      <c r="B7" s="65" t="s">
        <v>214</v>
      </c>
      <c r="C7" s="64">
        <v>500</v>
      </c>
      <c r="D7" s="111" t="s">
        <v>5</v>
      </c>
      <c r="E7" s="285"/>
      <c r="F7" s="286"/>
      <c r="G7" s="287">
        <f t="shared" si="0"/>
        <v>0</v>
      </c>
      <c r="H7" s="288">
        <f t="shared" si="2"/>
        <v>0</v>
      </c>
      <c r="I7" s="289">
        <v>8</v>
      </c>
      <c r="J7" s="288">
        <f t="shared" si="1"/>
        <v>0</v>
      </c>
      <c r="K7" s="107"/>
      <c r="L7" s="290">
        <v>25</v>
      </c>
    </row>
    <row r="8" spans="1:12" ht="168">
      <c r="A8" s="291">
        <v>4</v>
      </c>
      <c r="B8" s="65" t="s">
        <v>215</v>
      </c>
      <c r="C8" s="64">
        <v>3000</v>
      </c>
      <c r="D8" s="111" t="s">
        <v>5</v>
      </c>
      <c r="E8" s="285"/>
      <c r="F8" s="286"/>
      <c r="G8" s="287">
        <f t="shared" si="0"/>
        <v>0</v>
      </c>
      <c r="H8" s="288">
        <f t="shared" si="2"/>
        <v>0</v>
      </c>
      <c r="I8" s="289">
        <v>8</v>
      </c>
      <c r="J8" s="288">
        <f t="shared" si="1"/>
        <v>0</v>
      </c>
      <c r="K8" s="107"/>
      <c r="L8" s="290">
        <v>25</v>
      </c>
    </row>
    <row r="9" spans="1:12" ht="168">
      <c r="A9" s="291">
        <v>5</v>
      </c>
      <c r="B9" s="65" t="s">
        <v>216</v>
      </c>
      <c r="C9" s="64">
        <v>800</v>
      </c>
      <c r="D9" s="111" t="s">
        <v>5</v>
      </c>
      <c r="E9" s="285"/>
      <c r="F9" s="286"/>
      <c r="G9" s="287">
        <f t="shared" si="0"/>
        <v>0</v>
      </c>
      <c r="H9" s="288">
        <f t="shared" si="2"/>
        <v>0</v>
      </c>
      <c r="I9" s="289">
        <v>8</v>
      </c>
      <c r="J9" s="288">
        <f t="shared" si="1"/>
        <v>0</v>
      </c>
      <c r="K9" s="107"/>
      <c r="L9" s="290">
        <v>25</v>
      </c>
    </row>
    <row r="10" spans="1:12" ht="75" customHeight="1">
      <c r="A10" s="291">
        <v>6</v>
      </c>
      <c r="B10" s="65" t="s">
        <v>217</v>
      </c>
      <c r="C10" s="64">
        <v>150</v>
      </c>
      <c r="D10" s="111" t="s">
        <v>5</v>
      </c>
      <c r="E10" s="285"/>
      <c r="F10" s="286"/>
      <c r="G10" s="311">
        <f t="shared" si="0"/>
        <v>0</v>
      </c>
      <c r="H10" s="288">
        <f t="shared" si="2"/>
        <v>0</v>
      </c>
      <c r="I10" s="289">
        <v>8</v>
      </c>
      <c r="J10" s="288">
        <f t="shared" si="1"/>
        <v>0</v>
      </c>
      <c r="K10" s="107"/>
      <c r="L10" s="290">
        <v>25</v>
      </c>
    </row>
    <row r="11" spans="1:12" ht="60">
      <c r="A11" s="291">
        <v>7</v>
      </c>
      <c r="B11" s="65" t="s">
        <v>218</v>
      </c>
      <c r="C11" s="64">
        <v>50</v>
      </c>
      <c r="D11" s="111" t="s">
        <v>5</v>
      </c>
      <c r="E11" s="285"/>
      <c r="F11" s="286"/>
      <c r="G11" s="311">
        <f t="shared" si="0"/>
        <v>0</v>
      </c>
      <c r="H11" s="288">
        <f t="shared" si="2"/>
        <v>0</v>
      </c>
      <c r="I11" s="289">
        <v>8</v>
      </c>
      <c r="J11" s="288">
        <f t="shared" si="1"/>
        <v>0</v>
      </c>
      <c r="K11" s="107"/>
      <c r="L11" s="290">
        <v>25</v>
      </c>
    </row>
    <row r="12" spans="1:12" ht="48">
      <c r="A12" s="291">
        <v>8</v>
      </c>
      <c r="B12" s="322" t="s">
        <v>309</v>
      </c>
      <c r="C12" s="323"/>
      <c r="D12" s="324"/>
      <c r="E12" s="325"/>
      <c r="F12" s="326"/>
      <c r="G12" s="327"/>
      <c r="H12" s="328"/>
      <c r="I12" s="329"/>
      <c r="J12" s="328"/>
      <c r="K12" s="330"/>
      <c r="L12" s="331"/>
    </row>
    <row r="13" spans="1:10" ht="33.75" customHeight="1" thickBot="1">
      <c r="A13" s="273"/>
      <c r="B13" s="273"/>
      <c r="C13" s="274"/>
      <c r="D13" s="274"/>
      <c r="E13" s="275"/>
      <c r="F13" s="372" t="s">
        <v>10</v>
      </c>
      <c r="G13" s="373"/>
      <c r="H13" s="309">
        <f>SUM(H5:H11)</f>
        <v>0</v>
      </c>
      <c r="I13" s="275"/>
      <c r="J13" s="309">
        <f>SUM(J5:J11)</f>
        <v>0</v>
      </c>
    </row>
    <row r="14" spans="1:10" ht="36" customHeight="1">
      <c r="A14" s="132"/>
      <c r="C14" s="132"/>
      <c r="D14" s="132"/>
      <c r="E14" s="132"/>
      <c r="F14" s="132"/>
      <c r="G14" s="132"/>
      <c r="H14" s="132"/>
      <c r="I14" s="132"/>
      <c r="J14" s="132"/>
    </row>
    <row r="15" spans="1:10" ht="15">
      <c r="A15" s="132"/>
      <c r="B15" s="132"/>
      <c r="C15" s="132"/>
      <c r="D15" s="132"/>
      <c r="E15" s="132"/>
      <c r="F15" s="132"/>
      <c r="G15" s="132"/>
      <c r="H15" s="132"/>
      <c r="I15" s="132"/>
      <c r="J15" s="132"/>
    </row>
    <row r="16" spans="1:10" ht="15">
      <c r="A16" s="14" t="s">
        <v>9</v>
      </c>
      <c r="B16" s="8"/>
      <c r="C16" s="8"/>
      <c r="D16" s="8"/>
      <c r="E16" s="7"/>
      <c r="F16" s="15"/>
      <c r="G16" s="22"/>
      <c r="H16" s="7"/>
      <c r="I16" s="7"/>
      <c r="J16" s="7"/>
    </row>
    <row r="17" spans="1:10" ht="15">
      <c r="A17" s="14"/>
      <c r="B17" s="8"/>
      <c r="C17" s="8"/>
      <c r="D17" s="8"/>
      <c r="E17" s="7"/>
      <c r="F17" s="15"/>
      <c r="G17" s="7"/>
      <c r="H17" s="7"/>
      <c r="I17" s="7"/>
      <c r="J17" s="7"/>
    </row>
    <row r="18" spans="1:10" ht="15">
      <c r="A18" s="35"/>
      <c r="B18" s="36"/>
      <c r="C18" s="37"/>
      <c r="D18" s="37"/>
      <c r="E18" s="37"/>
      <c r="F18" s="38"/>
      <c r="G18" s="40"/>
      <c r="H18" s="40"/>
      <c r="I18" s="40"/>
      <c r="J18" s="39"/>
    </row>
    <row r="19" spans="1:10" ht="15">
      <c r="A19" s="19" t="s">
        <v>208</v>
      </c>
      <c r="B19" s="20"/>
      <c r="C19" s="20"/>
      <c r="D19" s="20"/>
      <c r="E19" s="20"/>
      <c r="F19" s="16"/>
      <c r="G19" s="14"/>
      <c r="H19" s="14"/>
      <c r="I19" s="17"/>
      <c r="J19" s="17"/>
    </row>
    <row r="20" spans="1:10" ht="15">
      <c r="A20" s="14"/>
      <c r="B20" s="14"/>
      <c r="C20" s="14"/>
      <c r="D20" s="14"/>
      <c r="E20" s="18"/>
      <c r="F20" s="20"/>
      <c r="G20" s="21"/>
      <c r="H20" s="17"/>
      <c r="I20" s="17"/>
      <c r="J20" s="17"/>
    </row>
    <row r="21" spans="1:10" ht="15">
      <c r="A21" s="337" t="s">
        <v>21</v>
      </c>
      <c r="B21" s="338"/>
      <c r="C21" s="338"/>
      <c r="D21" s="338"/>
      <c r="E21" s="338"/>
      <c r="F21" s="338"/>
      <c r="G21" s="338"/>
      <c r="H21" s="338"/>
      <c r="I21" s="338"/>
      <c r="J21" s="338"/>
    </row>
    <row r="22" spans="1:10" ht="15">
      <c r="A22" s="33"/>
      <c r="B22" s="34"/>
      <c r="C22" s="34"/>
      <c r="D22" s="34"/>
      <c r="E22" s="34"/>
      <c r="F22" s="34"/>
      <c r="G22" s="34"/>
      <c r="H22" s="34"/>
      <c r="I22" s="34"/>
      <c r="J22" s="34"/>
    </row>
    <row r="23" spans="1:10" ht="15">
      <c r="A23" s="23" t="s">
        <v>11</v>
      </c>
      <c r="B23" s="14"/>
      <c r="C23" s="14"/>
      <c r="D23" s="14"/>
      <c r="E23" s="18"/>
      <c r="F23" s="18"/>
      <c r="G23" s="18"/>
      <c r="H23" s="18"/>
      <c r="I23" s="18"/>
      <c r="J23" s="18"/>
    </row>
    <row r="24" spans="1:10" ht="15">
      <c r="A24" s="23"/>
      <c r="B24" s="14"/>
      <c r="C24" s="14"/>
      <c r="D24" s="14"/>
      <c r="E24" s="18"/>
      <c r="F24" s="18"/>
      <c r="G24" s="18"/>
      <c r="H24" s="18"/>
      <c r="I24" s="18"/>
      <c r="J24" s="18"/>
    </row>
    <row r="25" spans="2:10" ht="15">
      <c r="B25" s="320"/>
      <c r="C25" s="320"/>
      <c r="D25" s="320"/>
      <c r="E25" s="320"/>
      <c r="F25" s="320"/>
      <c r="G25" s="320"/>
      <c r="H25" s="320"/>
      <c r="I25" s="320"/>
      <c r="J25" s="320"/>
    </row>
  </sheetData>
  <sheetProtection/>
  <mergeCells count="5">
    <mergeCell ref="A21:J21"/>
    <mergeCell ref="A2:J2"/>
    <mergeCell ref="A3:B3"/>
    <mergeCell ref="A4:B4"/>
    <mergeCell ref="F13:G13"/>
  </mergeCells>
  <printOptions/>
  <pageMargins left="0.28" right="0.26" top="1" bottom="0.51" header="0.33" footer="0.23"/>
  <pageSetup orientation="landscape" scale="90" r:id="rId1"/>
  <headerFooter alignWithMargins="0">
    <oddHeader>&amp;LNr sprawy ZP/39/2018&amp;CZestawienie asortymentowo-ilościowo-cenowe
&amp;RZałącznik nr 2 SIWZ</oddHeader>
    <oddFooter>&amp;CStrona &amp;P z &amp;N&amp;R&amp;A</oddFooter>
  </headerFooter>
  <rowBreaks count="2" manualBreakCount="2">
    <brk id="6" max="11" man="1"/>
    <brk id="9" max="11" man="1"/>
  </rowBreaks>
</worksheet>
</file>

<file path=xl/worksheets/sheet36.xml><?xml version="1.0" encoding="utf-8"?>
<worksheet xmlns="http://schemas.openxmlformats.org/spreadsheetml/2006/main" xmlns:r="http://schemas.openxmlformats.org/officeDocument/2006/relationships">
  <dimension ref="A1:K27"/>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296</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t="s">
        <v>19</v>
      </c>
      <c r="J3" s="32" t="s">
        <v>20</v>
      </c>
      <c r="K3" s="50">
        <v>11</v>
      </c>
    </row>
    <row r="4" spans="1:11" s="11" customFormat="1" ht="46.5" customHeight="1">
      <c r="A4" s="44">
        <v>1</v>
      </c>
      <c r="B4" s="59" t="s">
        <v>275</v>
      </c>
      <c r="C4" s="60">
        <v>500</v>
      </c>
      <c r="D4" s="12" t="s">
        <v>5</v>
      </c>
      <c r="E4" s="13"/>
      <c r="F4" s="61"/>
      <c r="G4" s="42">
        <f>ROUND(F4*(1+(I4/100)),2)</f>
        <v>0</v>
      </c>
      <c r="H4" s="43">
        <f>C4*F4</f>
        <v>0</v>
      </c>
      <c r="I4" s="215">
        <v>8</v>
      </c>
      <c r="J4" s="43">
        <f>H4+H4*I4/100</f>
        <v>0</v>
      </c>
      <c r="K4" s="51"/>
    </row>
    <row r="5" spans="1:11" s="2" customFormat="1" ht="12.75">
      <c r="A5" s="3"/>
      <c r="B5" s="3"/>
      <c r="C5" s="4"/>
      <c r="D5" s="1"/>
      <c r="E5" s="5"/>
      <c r="F5" s="336" t="s">
        <v>10</v>
      </c>
      <c r="G5" s="336"/>
      <c r="H5" s="6">
        <f>SUM(H4:H4)</f>
        <v>0</v>
      </c>
      <c r="I5" s="5"/>
      <c r="J5" s="6">
        <f>SUM(J4:J4)</f>
        <v>0</v>
      </c>
      <c r="K5" s="8"/>
    </row>
    <row r="6" spans="1:7" ht="12.75">
      <c r="A6" s="14" t="s">
        <v>9</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208</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37" t="s">
        <v>21</v>
      </c>
      <c r="B11" s="338"/>
      <c r="C11" s="338"/>
      <c r="D11" s="338"/>
      <c r="E11" s="338"/>
      <c r="F11" s="338"/>
      <c r="G11" s="338"/>
      <c r="H11" s="338"/>
      <c r="I11" s="338"/>
      <c r="J11" s="338"/>
      <c r="K11" s="8"/>
    </row>
    <row r="12" spans="1:11" s="14" customFormat="1" ht="16.5" customHeight="1">
      <c r="A12" s="33"/>
      <c r="B12" s="34"/>
      <c r="C12" s="34"/>
      <c r="D12" s="34"/>
      <c r="E12" s="34"/>
      <c r="F12" s="34"/>
      <c r="G12" s="34"/>
      <c r="H12" s="34"/>
      <c r="I12" s="34"/>
      <c r="J12" s="34"/>
      <c r="K12" s="8"/>
    </row>
    <row r="13" spans="1:11" s="14" customFormat="1" ht="12.75" customHeight="1">
      <c r="A13" s="23" t="s">
        <v>11</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c r="I16" s="18"/>
      <c r="J16" s="18"/>
    </row>
    <row r="17" ht="12.75">
      <c r="H17" s="24"/>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horizontalDpi="600" verticalDpi="600" orientation="landscape" scale="90" r:id="rId1"/>
  <headerFooter alignWithMargins="0">
    <oddHeader>&amp;LNr sprawy ZP/39/2018&amp;CZestawienie asortymentowo-ilościowo-cenowe
&amp;RZałącznik nr 2 SIWZ</oddHeader>
    <oddFooter>&amp;CStrona &amp;P z &amp;N&amp;R&amp;A</oddFooter>
  </headerFooter>
</worksheet>
</file>

<file path=xl/worksheets/sheet37.xml><?xml version="1.0" encoding="utf-8"?>
<worksheet xmlns="http://schemas.openxmlformats.org/spreadsheetml/2006/main" xmlns:r="http://schemas.openxmlformats.org/officeDocument/2006/relationships">
  <dimension ref="A1:K25"/>
  <sheetViews>
    <sheetView showGridLines="0" tabSelected="1" view="pageLayout" zoomScaleNormal="70" workbookViewId="0" topLeftCell="A1">
      <selection activeCell="B9" sqref="B9"/>
    </sheetView>
  </sheetViews>
  <sheetFormatPr defaultColWidth="11.875" defaultRowHeight="12.75" customHeight="1"/>
  <cols>
    <col min="1" max="1" width="2.875" style="132" customWidth="1"/>
    <col min="2" max="2" width="86.00390625" style="132" customWidth="1"/>
    <col min="3" max="3" width="11.00390625" style="132" customWidth="1"/>
    <col min="4" max="4" width="7.875" style="132" customWidth="1"/>
    <col min="5" max="5" width="12.75390625" style="132" customWidth="1"/>
    <col min="6" max="6" width="13.75390625" style="132" customWidth="1"/>
    <col min="7" max="7" width="11.875" style="132" customWidth="1"/>
    <col min="8" max="8" width="16.125" style="132" customWidth="1"/>
    <col min="9" max="9" width="5.75390625" style="132" customWidth="1"/>
    <col min="10" max="10" width="14.875" style="132" customWidth="1"/>
    <col min="11" max="11" width="19.375" style="132" customWidth="1"/>
    <col min="12" max="16384" width="11.875" style="132" customWidth="1"/>
  </cols>
  <sheetData>
    <row r="1" spans="1:11" ht="24" customHeight="1">
      <c r="A1" s="368" t="s">
        <v>297</v>
      </c>
      <c r="B1" s="369"/>
      <c r="C1" s="369"/>
      <c r="D1" s="369"/>
      <c r="E1" s="369"/>
      <c r="F1" s="369"/>
      <c r="G1" s="369"/>
      <c r="H1" s="369"/>
      <c r="I1" s="369"/>
      <c r="J1" s="369"/>
      <c r="K1" s="137"/>
    </row>
    <row r="2" spans="1:11" ht="35.25" customHeight="1">
      <c r="A2" s="364" t="s">
        <v>0</v>
      </c>
      <c r="B2" s="365"/>
      <c r="C2" s="136" t="s">
        <v>6</v>
      </c>
      <c r="D2" s="136" t="s">
        <v>1</v>
      </c>
      <c r="E2" s="136" t="s">
        <v>304</v>
      </c>
      <c r="F2" s="136" t="s">
        <v>2</v>
      </c>
      <c r="G2" s="136" t="s">
        <v>7</v>
      </c>
      <c r="H2" s="136" t="s">
        <v>3</v>
      </c>
      <c r="I2" s="136" t="s">
        <v>8</v>
      </c>
      <c r="J2" s="136" t="s">
        <v>4</v>
      </c>
      <c r="K2" s="136" t="s">
        <v>23</v>
      </c>
    </row>
    <row r="3" spans="1:11" ht="13.5" customHeight="1">
      <c r="A3" s="366" t="s">
        <v>12</v>
      </c>
      <c r="B3" s="367"/>
      <c r="C3" s="135" t="s">
        <v>13</v>
      </c>
      <c r="D3" s="135" t="s">
        <v>14</v>
      </c>
      <c r="E3" s="135" t="s">
        <v>15</v>
      </c>
      <c r="F3" s="135" t="s">
        <v>16</v>
      </c>
      <c r="G3" s="135" t="s">
        <v>17</v>
      </c>
      <c r="H3" s="135" t="s">
        <v>18</v>
      </c>
      <c r="I3" s="135" t="s">
        <v>19</v>
      </c>
      <c r="J3" s="135" t="s">
        <v>20</v>
      </c>
      <c r="K3" s="134">
        <v>10</v>
      </c>
    </row>
    <row r="4" spans="1:11" ht="116.25" customHeight="1">
      <c r="A4" s="133">
        <v>1</v>
      </c>
      <c r="B4" s="138" t="s">
        <v>276</v>
      </c>
      <c r="C4" s="139">
        <v>30</v>
      </c>
      <c r="D4" s="140" t="s">
        <v>5</v>
      </c>
      <c r="E4" s="42"/>
      <c r="F4" s="52"/>
      <c r="G4" s="42">
        <f>F4*I4+F4</f>
        <v>0</v>
      </c>
      <c r="H4" s="42">
        <f>C4*F4</f>
        <v>0</v>
      </c>
      <c r="I4" s="266">
        <v>0.08</v>
      </c>
      <c r="J4" s="42">
        <f>I4*H4+H4</f>
        <v>0</v>
      </c>
      <c r="K4" s="42"/>
    </row>
    <row r="5" spans="1:11" ht="109.5" customHeight="1">
      <c r="A5" s="133">
        <v>2</v>
      </c>
      <c r="B5" s="141" t="s">
        <v>277</v>
      </c>
      <c r="C5" s="139">
        <v>15</v>
      </c>
      <c r="D5" s="140" t="s">
        <v>5</v>
      </c>
      <c r="E5" s="42"/>
      <c r="F5" s="52"/>
      <c r="G5" s="42">
        <f>F5*I5+F5</f>
        <v>0</v>
      </c>
      <c r="H5" s="42">
        <f>C5*F5</f>
        <v>0</v>
      </c>
      <c r="I5" s="266">
        <v>0.08</v>
      </c>
      <c r="J5" s="42">
        <f>I5*H5+H5</f>
        <v>0</v>
      </c>
      <c r="K5" s="42"/>
    </row>
    <row r="6" spans="1:11" s="276" customFormat="1" ht="13.5" customHeight="1" thickBot="1">
      <c r="A6" s="273"/>
      <c r="B6" s="273"/>
      <c r="C6" s="274"/>
      <c r="D6" s="274"/>
      <c r="E6" s="275"/>
      <c r="F6" s="372" t="s">
        <v>10</v>
      </c>
      <c r="G6" s="373"/>
      <c r="H6" s="309">
        <f>SUM(H4:H5)</f>
        <v>0</v>
      </c>
      <c r="I6" s="275"/>
      <c r="J6" s="309">
        <f>SUM(J4:J5)</f>
        <v>0</v>
      </c>
      <c r="K6" s="265"/>
    </row>
    <row r="9" spans="1:10" s="8" customFormat="1" ht="12.75">
      <c r="A9" s="14" t="s">
        <v>9</v>
      </c>
      <c r="E9" s="7"/>
      <c r="F9" s="15"/>
      <c r="G9" s="22"/>
      <c r="H9" s="7"/>
      <c r="I9" s="7"/>
      <c r="J9" s="7"/>
    </row>
    <row r="10" spans="1:10" s="8" customFormat="1" ht="12.75">
      <c r="A10" s="14"/>
      <c r="E10" s="7"/>
      <c r="F10" s="15"/>
      <c r="G10" s="7"/>
      <c r="H10" s="7"/>
      <c r="I10" s="7"/>
      <c r="J10" s="7"/>
    </row>
    <row r="11" spans="1:10" s="8" customFormat="1" ht="14.25" customHeight="1">
      <c r="A11" s="35"/>
      <c r="B11" s="36"/>
      <c r="C11" s="37"/>
      <c r="D11" s="37"/>
      <c r="E11" s="37"/>
      <c r="F11" s="38"/>
      <c r="G11" s="40"/>
      <c r="H11" s="40"/>
      <c r="I11" s="40"/>
      <c r="J11" s="39"/>
    </row>
    <row r="12" spans="1:11" s="14" customFormat="1" ht="19.5" customHeight="1">
      <c r="A12" s="19" t="s">
        <v>208</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37" t="s">
        <v>21</v>
      </c>
      <c r="B14" s="338"/>
      <c r="C14" s="338"/>
      <c r="D14" s="338"/>
      <c r="E14" s="338"/>
      <c r="F14" s="338"/>
      <c r="G14" s="338"/>
      <c r="H14" s="338"/>
      <c r="I14" s="338"/>
      <c r="J14" s="338"/>
      <c r="K14" s="8"/>
    </row>
    <row r="15" spans="1:11" s="14" customFormat="1" ht="16.5" customHeight="1">
      <c r="A15" s="33"/>
      <c r="B15" s="34"/>
      <c r="C15" s="34"/>
      <c r="D15" s="34"/>
      <c r="E15" s="34"/>
      <c r="F15" s="34"/>
      <c r="G15" s="34"/>
      <c r="H15" s="34"/>
      <c r="I15" s="34"/>
      <c r="J15" s="34"/>
      <c r="K15" s="8"/>
    </row>
    <row r="16" spans="1:11" s="14" customFormat="1" ht="12.75" customHeight="1">
      <c r="A16" s="23" t="s">
        <v>11</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5:10" s="8" customFormat="1" ht="12.75">
      <c r="E19" s="7"/>
      <c r="F19" s="18"/>
      <c r="G19" s="18"/>
      <c r="H19" s="18"/>
      <c r="I19" s="18"/>
      <c r="J19" s="18"/>
    </row>
    <row r="20" spans="5:10" s="8" customFormat="1" ht="12.75">
      <c r="E20" s="7"/>
      <c r="F20" s="7"/>
      <c r="G20" s="7"/>
      <c r="H20" s="24"/>
      <c r="I20" s="7"/>
      <c r="J20" s="7"/>
    </row>
    <row r="21" spans="5:10" s="8" customFormat="1" ht="12.75">
      <c r="E21" s="7"/>
      <c r="F21" s="7"/>
      <c r="G21" s="7"/>
      <c r="H21" s="7"/>
      <c r="I21" s="7"/>
      <c r="J21" s="7"/>
    </row>
    <row r="22" spans="5:10" s="8" customFormat="1" ht="12.75">
      <c r="E22" s="7"/>
      <c r="F22" s="7"/>
      <c r="G22" s="7"/>
      <c r="H22" s="7"/>
      <c r="I22" s="7"/>
      <c r="J22" s="7"/>
    </row>
    <row r="23" spans="5:10" s="8" customFormat="1" ht="12.75">
      <c r="E23" s="7"/>
      <c r="F23" s="7"/>
      <c r="G23" s="7"/>
      <c r="H23" s="7"/>
      <c r="I23" s="7"/>
      <c r="J23" s="7"/>
    </row>
    <row r="24" spans="5:11" s="8" customFormat="1" ht="12.75">
      <c r="E24" s="7"/>
      <c r="F24" s="7"/>
      <c r="G24" s="7"/>
      <c r="H24" s="7"/>
      <c r="I24" s="7"/>
      <c r="J24" s="7"/>
      <c r="K24" s="14"/>
    </row>
    <row r="25" spans="5:11" s="8" customFormat="1" ht="12.75">
      <c r="E25" s="7"/>
      <c r="F25" s="7"/>
      <c r="G25" s="7"/>
      <c r="H25" s="7"/>
      <c r="I25" s="7"/>
      <c r="J25" s="7"/>
      <c r="K25" s="14"/>
    </row>
  </sheetData>
  <sheetProtection/>
  <mergeCells count="5">
    <mergeCell ref="A1:J1"/>
    <mergeCell ref="A2:B2"/>
    <mergeCell ref="A3:B3"/>
    <mergeCell ref="F6:G6"/>
    <mergeCell ref="A14:J14"/>
  </mergeCells>
  <printOptions/>
  <pageMargins left="0.28" right="0.26" top="1" bottom="0.51" header="0.33" footer="0.23"/>
  <pageSetup horizontalDpi="300" verticalDpi="300" orientation="landscape" scale="67" r:id="rId1"/>
  <headerFooter alignWithMargins="0">
    <oddHeader>&amp;LNr sprawy ZP/39/2018&amp;CZestawienie asortymentowo-ilościowo-cenowe
&amp;RZałącznik nr 2 SIWZ</oddHeader>
    <oddFooter>&amp;CStrona &amp;P z &amp;N&amp;R&amp;A</oddFooter>
  </headerFooter>
</worksheet>
</file>

<file path=xl/worksheets/sheet38.xml><?xml version="1.0" encoding="utf-8"?>
<worksheet xmlns="http://schemas.openxmlformats.org/spreadsheetml/2006/main" xmlns:r="http://schemas.openxmlformats.org/officeDocument/2006/relationships">
  <dimension ref="A1:K17"/>
  <sheetViews>
    <sheetView tabSelected="1" view="pageLayout" zoomScaleNormal="70" workbookViewId="0" topLeftCell="A1">
      <selection activeCell="B9" sqref="B9"/>
    </sheetView>
  </sheetViews>
  <sheetFormatPr defaultColWidth="11.375" defaultRowHeight="12.75"/>
  <cols>
    <col min="1" max="1" width="11.375" style="0" customWidth="1"/>
    <col min="2" max="2" width="30.00390625" style="0" customWidth="1"/>
    <col min="3" max="7" width="11.375" style="0" customWidth="1"/>
    <col min="8" max="8" width="14.375" style="0" bestFit="1" customWidth="1"/>
    <col min="9" max="9" width="11.375" style="0" customWidth="1"/>
    <col min="10" max="10" width="15.375" style="0" bestFit="1" customWidth="1"/>
  </cols>
  <sheetData>
    <row r="1" spans="1:11" ht="15">
      <c r="A1" s="332" t="s">
        <v>298</v>
      </c>
      <c r="B1" s="332"/>
      <c r="C1" s="332"/>
      <c r="D1" s="332"/>
      <c r="E1" s="332"/>
      <c r="F1" s="332"/>
      <c r="G1" s="332"/>
      <c r="H1" s="332"/>
      <c r="I1" s="332"/>
      <c r="J1" s="332"/>
      <c r="K1" s="85"/>
    </row>
    <row r="2" spans="1:11" ht="72">
      <c r="A2" s="339" t="s">
        <v>0</v>
      </c>
      <c r="B2" s="339"/>
      <c r="C2" s="129" t="s">
        <v>6</v>
      </c>
      <c r="D2" s="129" t="s">
        <v>1</v>
      </c>
      <c r="E2" s="130" t="s">
        <v>304</v>
      </c>
      <c r="F2" s="129" t="s">
        <v>2</v>
      </c>
      <c r="G2" s="129" t="s">
        <v>7</v>
      </c>
      <c r="H2" s="129" t="s">
        <v>3</v>
      </c>
      <c r="I2" s="129" t="s">
        <v>8</v>
      </c>
      <c r="J2" s="129" t="s">
        <v>4</v>
      </c>
      <c r="K2" s="155" t="s">
        <v>23</v>
      </c>
    </row>
    <row r="3" spans="1:11" ht="12.75">
      <c r="A3" s="374" t="s">
        <v>12</v>
      </c>
      <c r="B3" s="341"/>
      <c r="C3" s="312" t="s">
        <v>13</v>
      </c>
      <c r="D3" s="313" t="s">
        <v>14</v>
      </c>
      <c r="E3" s="314" t="s">
        <v>15</v>
      </c>
      <c r="F3" s="314" t="s">
        <v>16</v>
      </c>
      <c r="G3" s="315" t="s">
        <v>17</v>
      </c>
      <c r="H3" s="159" t="s">
        <v>18</v>
      </c>
      <c r="I3" s="159">
        <v>8</v>
      </c>
      <c r="J3" s="161" t="s">
        <v>20</v>
      </c>
      <c r="K3" s="316">
        <v>11</v>
      </c>
    </row>
    <row r="4" spans="1:11" ht="211.5" customHeight="1">
      <c r="A4" s="45">
        <v>1</v>
      </c>
      <c r="B4" s="319" t="s">
        <v>278</v>
      </c>
      <c r="C4" s="45">
        <v>100</v>
      </c>
      <c r="D4" s="111" t="s">
        <v>5</v>
      </c>
      <c r="E4" s="110"/>
      <c r="F4" s="52"/>
      <c r="G4" s="317">
        <f>F4*I4+F4</f>
        <v>0</v>
      </c>
      <c r="H4" s="318">
        <f>C4*F4</f>
        <v>0</v>
      </c>
      <c r="I4" s="218">
        <v>0.08</v>
      </c>
      <c r="J4" s="318">
        <f>I4*H4+H4</f>
        <v>0</v>
      </c>
      <c r="K4" s="107"/>
    </row>
    <row r="5" spans="1:11" ht="13.5" thickBot="1">
      <c r="A5" s="273"/>
      <c r="B5" s="273"/>
      <c r="C5" s="274"/>
      <c r="D5" s="274"/>
      <c r="E5" s="275"/>
      <c r="F5" s="372" t="s">
        <v>10</v>
      </c>
      <c r="G5" s="373"/>
      <c r="H5" s="309">
        <f>SUM(H3:H4)</f>
        <v>0</v>
      </c>
      <c r="I5" s="275"/>
      <c r="J5" s="309">
        <f>SUM(J3:J4)</f>
        <v>0</v>
      </c>
      <c r="K5" s="265"/>
    </row>
    <row r="6" spans="1:11" ht="12.75">
      <c r="A6" s="132"/>
      <c r="B6" s="132"/>
      <c r="C6" s="132"/>
      <c r="D6" s="132"/>
      <c r="E6" s="132"/>
      <c r="F6" s="132"/>
      <c r="G6" s="132"/>
      <c r="H6" s="132"/>
      <c r="I6" s="132"/>
      <c r="J6" s="132"/>
      <c r="K6" s="132"/>
    </row>
    <row r="7" spans="1:11" ht="12.75">
      <c r="A7" s="132"/>
      <c r="B7" s="132"/>
      <c r="C7" s="132"/>
      <c r="D7" s="132"/>
      <c r="E7" s="132"/>
      <c r="F7" s="132"/>
      <c r="G7" s="132"/>
      <c r="H7" s="132"/>
      <c r="I7" s="132"/>
      <c r="J7" s="132"/>
      <c r="K7" s="132"/>
    </row>
    <row r="8" spans="1:11" ht="12.75">
      <c r="A8" s="14" t="s">
        <v>9</v>
      </c>
      <c r="B8" s="8"/>
      <c r="C8" s="8"/>
      <c r="D8" s="8"/>
      <c r="E8" s="7"/>
      <c r="F8" s="15"/>
      <c r="G8" s="22"/>
      <c r="H8" s="7"/>
      <c r="I8" s="7"/>
      <c r="J8" s="7"/>
      <c r="K8" s="8"/>
    </row>
    <row r="9" spans="1:11" ht="12.75">
      <c r="A9" s="14"/>
      <c r="B9" s="8"/>
      <c r="C9" s="8"/>
      <c r="D9" s="8"/>
      <c r="E9" s="7"/>
      <c r="F9" s="15"/>
      <c r="G9" s="7"/>
      <c r="H9" s="7"/>
      <c r="I9" s="7"/>
      <c r="J9" s="7"/>
      <c r="K9" s="8"/>
    </row>
    <row r="10" spans="1:11" ht="12.75">
      <c r="A10" s="35"/>
      <c r="B10" s="36"/>
      <c r="C10" s="37"/>
      <c r="D10" s="37"/>
      <c r="E10" s="37"/>
      <c r="F10" s="38"/>
      <c r="G10" s="40"/>
      <c r="H10" s="40"/>
      <c r="I10" s="40"/>
      <c r="J10" s="39"/>
      <c r="K10" s="8"/>
    </row>
    <row r="11" spans="1:11" ht="12.75">
      <c r="A11" s="19" t="s">
        <v>208</v>
      </c>
      <c r="B11" s="20"/>
      <c r="C11" s="20"/>
      <c r="D11" s="20"/>
      <c r="E11" s="20"/>
      <c r="F11" s="16"/>
      <c r="G11" s="14"/>
      <c r="H11" s="14"/>
      <c r="I11" s="17"/>
      <c r="J11" s="17"/>
      <c r="K11" s="8"/>
    </row>
    <row r="12" spans="1:11" ht="12.75">
      <c r="A12" s="14"/>
      <c r="B12" s="14"/>
      <c r="C12" s="14"/>
      <c r="D12" s="14"/>
      <c r="E12" s="18"/>
      <c r="F12" s="20"/>
      <c r="G12" s="21"/>
      <c r="H12" s="17"/>
      <c r="I12" s="17"/>
      <c r="J12" s="17"/>
      <c r="K12" s="8"/>
    </row>
    <row r="13" spans="1:11" ht="12.75">
      <c r="A13" s="337" t="s">
        <v>21</v>
      </c>
      <c r="B13" s="338"/>
      <c r="C13" s="338"/>
      <c r="D13" s="338"/>
      <c r="E13" s="338"/>
      <c r="F13" s="338"/>
      <c r="G13" s="338"/>
      <c r="H13" s="338"/>
      <c r="I13" s="338"/>
      <c r="J13" s="338"/>
      <c r="K13" s="8"/>
    </row>
    <row r="14" spans="1:11" ht="12.75">
      <c r="A14" s="33"/>
      <c r="B14" s="34"/>
      <c r="C14" s="34"/>
      <c r="D14" s="34"/>
      <c r="E14" s="34"/>
      <c r="F14" s="34"/>
      <c r="G14" s="34"/>
      <c r="H14" s="34"/>
      <c r="I14" s="34"/>
      <c r="J14" s="34"/>
      <c r="K14" s="8"/>
    </row>
    <row r="15" spans="1:11" ht="12.75">
      <c r="A15" s="23" t="s">
        <v>11</v>
      </c>
      <c r="B15" s="14"/>
      <c r="C15" s="14"/>
      <c r="D15" s="14"/>
      <c r="E15" s="18"/>
      <c r="F15" s="18"/>
      <c r="G15" s="18"/>
      <c r="H15" s="18"/>
      <c r="I15" s="18"/>
      <c r="J15" s="18"/>
      <c r="K15" s="8"/>
    </row>
    <row r="16" spans="1:11" ht="12.75">
      <c r="A16" s="23"/>
      <c r="B16" s="14"/>
      <c r="C16" s="14"/>
      <c r="D16" s="14"/>
      <c r="E16" s="18"/>
      <c r="F16" s="18"/>
      <c r="G16" s="18"/>
      <c r="H16" s="18"/>
      <c r="I16" s="18"/>
      <c r="J16" s="18"/>
      <c r="K16" s="8"/>
    </row>
    <row r="17" spans="1:11" ht="12.75">
      <c r="A17" s="14"/>
      <c r="B17" s="14"/>
      <c r="C17" s="14"/>
      <c r="D17" s="14"/>
      <c r="E17" s="18"/>
      <c r="F17" s="18"/>
      <c r="G17" s="18"/>
      <c r="H17" s="18"/>
      <c r="I17" s="18"/>
      <c r="J17" s="18"/>
      <c r="K17" s="8"/>
    </row>
  </sheetData>
  <sheetProtection/>
  <mergeCells count="5">
    <mergeCell ref="A1:J1"/>
    <mergeCell ref="A2:B2"/>
    <mergeCell ref="A3:B3"/>
    <mergeCell ref="F5:G5"/>
    <mergeCell ref="A13:J13"/>
  </mergeCells>
  <printOptions/>
  <pageMargins left="0.28" right="0.26" top="1" bottom="0.51" header="0.33" footer="0.23"/>
  <pageSetup orientation="landscape" scale="90" r:id="rId1"/>
  <headerFooter alignWithMargins="0">
    <oddHeader>&amp;LNr sprawy ZP/39/2018&amp;CZestawienie asortymentowo-ilościowo-cenowe
&amp;RZałącznik nr 2 SIWZ</oddHeader>
    <oddFooter>&amp;CStrona &amp;P z &amp;N&amp;R&amp;A</oddFooter>
  </headerFooter>
</worksheet>
</file>

<file path=xl/worksheets/sheet39.xml><?xml version="1.0" encoding="utf-8"?>
<worksheet xmlns="http://schemas.openxmlformats.org/spreadsheetml/2006/main" xmlns:r="http://schemas.openxmlformats.org/officeDocument/2006/relationships">
  <dimension ref="A1:K29"/>
  <sheetViews>
    <sheetView showGridLines="0" tabSelected="1" view="pageLayout" zoomScaleNormal="70" zoomScaleSheetLayoutView="30" workbookViewId="0" topLeftCell="A7">
      <selection activeCell="B9" sqref="B9"/>
    </sheetView>
  </sheetViews>
  <sheetFormatPr defaultColWidth="11.875" defaultRowHeight="12.75" customHeight="1"/>
  <cols>
    <col min="1" max="1" width="2.875" style="132" customWidth="1"/>
    <col min="2" max="2" width="86.00390625" style="132" customWidth="1"/>
    <col min="3" max="3" width="11.00390625" style="132" customWidth="1"/>
    <col min="4" max="4" width="7.875" style="132" customWidth="1"/>
    <col min="5" max="5" width="12.75390625" style="132" customWidth="1"/>
    <col min="6" max="6" width="13.75390625" style="132" customWidth="1"/>
    <col min="7" max="7" width="11.875" style="132" customWidth="1"/>
    <col min="8" max="8" width="16.125" style="132" customWidth="1"/>
    <col min="9" max="9" width="5.75390625" style="132" customWidth="1"/>
    <col min="10" max="10" width="14.875" style="132" customWidth="1"/>
    <col min="11" max="11" width="19.375" style="132" customWidth="1"/>
    <col min="12" max="16384" width="11.875" style="132" customWidth="1"/>
  </cols>
  <sheetData>
    <row r="1" spans="1:11" ht="24" customHeight="1">
      <c r="A1" s="368" t="s">
        <v>299</v>
      </c>
      <c r="B1" s="369"/>
      <c r="C1" s="369"/>
      <c r="D1" s="369"/>
      <c r="E1" s="369"/>
      <c r="F1" s="369"/>
      <c r="G1" s="369"/>
      <c r="H1" s="369"/>
      <c r="I1" s="369"/>
      <c r="J1" s="369"/>
      <c r="K1" s="137"/>
    </row>
    <row r="2" spans="1:11" ht="35.25" customHeight="1">
      <c r="A2" s="364" t="s">
        <v>0</v>
      </c>
      <c r="B2" s="365"/>
      <c r="C2" s="136" t="s">
        <v>6</v>
      </c>
      <c r="D2" s="136" t="s">
        <v>1</v>
      </c>
      <c r="E2" s="136" t="s">
        <v>304</v>
      </c>
      <c r="F2" s="136" t="s">
        <v>2</v>
      </c>
      <c r="G2" s="136" t="s">
        <v>7</v>
      </c>
      <c r="H2" s="136" t="s">
        <v>3</v>
      </c>
      <c r="I2" s="136" t="s">
        <v>8</v>
      </c>
      <c r="J2" s="136" t="s">
        <v>4</v>
      </c>
      <c r="K2" s="136" t="s">
        <v>23</v>
      </c>
    </row>
    <row r="3" spans="1:11" ht="13.5" customHeight="1">
      <c r="A3" s="366" t="s">
        <v>12</v>
      </c>
      <c r="B3" s="367"/>
      <c r="C3" s="135" t="s">
        <v>13</v>
      </c>
      <c r="D3" s="135" t="s">
        <v>14</v>
      </c>
      <c r="E3" s="135" t="s">
        <v>15</v>
      </c>
      <c r="F3" s="135" t="s">
        <v>16</v>
      </c>
      <c r="G3" s="135" t="s">
        <v>17</v>
      </c>
      <c r="H3" s="135" t="s">
        <v>18</v>
      </c>
      <c r="I3" s="135" t="s">
        <v>19</v>
      </c>
      <c r="J3" s="135" t="s">
        <v>20</v>
      </c>
      <c r="K3" s="134">
        <v>10</v>
      </c>
    </row>
    <row r="4" spans="1:11" ht="294.75" customHeight="1">
      <c r="A4" s="133">
        <v>1</v>
      </c>
      <c r="B4" s="138" t="s">
        <v>279</v>
      </c>
      <c r="C4" s="139">
        <v>2000</v>
      </c>
      <c r="D4" s="140" t="s">
        <v>5</v>
      </c>
      <c r="E4" s="42"/>
      <c r="F4" s="52"/>
      <c r="G4" s="42">
        <f aca="true" t="shared" si="0" ref="G4:G9">F4*I4+F4</f>
        <v>0</v>
      </c>
      <c r="H4" s="42">
        <f aca="true" t="shared" si="1" ref="H4:H9">C4*F4</f>
        <v>0</v>
      </c>
      <c r="I4" s="266">
        <v>0.08</v>
      </c>
      <c r="J4" s="42">
        <f aca="true" t="shared" si="2" ref="J4:J9">I4*H4+H4</f>
        <v>0</v>
      </c>
      <c r="K4" s="42"/>
    </row>
    <row r="5" spans="1:11" ht="272.25" customHeight="1">
      <c r="A5" s="133">
        <v>2</v>
      </c>
      <c r="B5" s="138" t="s">
        <v>280</v>
      </c>
      <c r="C5" s="139">
        <v>1000</v>
      </c>
      <c r="D5" s="140" t="s">
        <v>5</v>
      </c>
      <c r="E5" s="42"/>
      <c r="F5" s="52"/>
      <c r="G5" s="42">
        <f t="shared" si="0"/>
        <v>0</v>
      </c>
      <c r="H5" s="42">
        <f t="shared" si="1"/>
        <v>0</v>
      </c>
      <c r="I5" s="266">
        <v>0.08</v>
      </c>
      <c r="J5" s="42">
        <f t="shared" si="2"/>
        <v>0</v>
      </c>
      <c r="K5" s="42"/>
    </row>
    <row r="6" spans="1:11" ht="324" customHeight="1">
      <c r="A6" s="267">
        <v>3</v>
      </c>
      <c r="B6" s="268" t="s">
        <v>281</v>
      </c>
      <c r="C6" s="269">
        <v>50</v>
      </c>
      <c r="D6" s="270" t="s">
        <v>5</v>
      </c>
      <c r="E6" s="264"/>
      <c r="F6" s="271"/>
      <c r="G6" s="264">
        <f t="shared" si="0"/>
        <v>0</v>
      </c>
      <c r="H6" s="264">
        <f t="shared" si="1"/>
        <v>0</v>
      </c>
      <c r="I6" s="272">
        <v>0.08</v>
      </c>
      <c r="J6" s="264">
        <f t="shared" si="2"/>
        <v>0</v>
      </c>
      <c r="K6" s="264"/>
    </row>
    <row r="7" spans="1:11" ht="269.25" customHeight="1">
      <c r="A7" s="277">
        <v>4</v>
      </c>
      <c r="B7" s="278" t="s">
        <v>282</v>
      </c>
      <c r="C7" s="279">
        <v>2000</v>
      </c>
      <c r="D7" s="280" t="s">
        <v>5</v>
      </c>
      <c r="E7" s="42"/>
      <c r="F7" s="52"/>
      <c r="G7" s="42">
        <f t="shared" si="0"/>
        <v>0</v>
      </c>
      <c r="H7" s="42">
        <f t="shared" si="1"/>
        <v>0</v>
      </c>
      <c r="I7" s="266">
        <v>0.08</v>
      </c>
      <c r="J7" s="42">
        <f t="shared" si="2"/>
        <v>0</v>
      </c>
      <c r="K7" s="42"/>
    </row>
    <row r="8" spans="1:11" ht="301.5" customHeight="1">
      <c r="A8" s="277">
        <v>5</v>
      </c>
      <c r="B8" s="278" t="s">
        <v>283</v>
      </c>
      <c r="C8" s="279">
        <v>50</v>
      </c>
      <c r="D8" s="280" t="s">
        <v>5</v>
      </c>
      <c r="E8" s="42"/>
      <c r="F8" s="52"/>
      <c r="G8" s="42">
        <f t="shared" si="0"/>
        <v>0</v>
      </c>
      <c r="H8" s="42">
        <f t="shared" si="1"/>
        <v>0</v>
      </c>
      <c r="I8" s="266">
        <v>0.08</v>
      </c>
      <c r="J8" s="42">
        <f t="shared" si="2"/>
        <v>0</v>
      </c>
      <c r="K8" s="42"/>
    </row>
    <row r="9" spans="1:11" ht="409.5" customHeight="1">
      <c r="A9" s="277">
        <v>6</v>
      </c>
      <c r="B9" s="278" t="s">
        <v>284</v>
      </c>
      <c r="C9" s="279">
        <v>300</v>
      </c>
      <c r="D9" s="280" t="s">
        <v>5</v>
      </c>
      <c r="E9" s="42"/>
      <c r="F9" s="52"/>
      <c r="G9" s="42">
        <f t="shared" si="0"/>
        <v>0</v>
      </c>
      <c r="H9" s="42">
        <f t="shared" si="1"/>
        <v>0</v>
      </c>
      <c r="I9" s="266">
        <v>0.08</v>
      </c>
      <c r="J9" s="42">
        <f t="shared" si="2"/>
        <v>0</v>
      </c>
      <c r="K9" s="42"/>
    </row>
    <row r="10" spans="1:11" s="276" customFormat="1" ht="13.5" customHeight="1" thickBot="1">
      <c r="A10" s="273"/>
      <c r="B10" s="273"/>
      <c r="C10" s="274"/>
      <c r="D10" s="274"/>
      <c r="E10" s="275"/>
      <c r="F10" s="372" t="s">
        <v>10</v>
      </c>
      <c r="G10" s="373"/>
      <c r="H10" s="309">
        <f>SUM(H4:H9)</f>
        <v>0</v>
      </c>
      <c r="I10" s="275"/>
      <c r="J10" s="309">
        <f>SUM(J4:J9)</f>
        <v>0</v>
      </c>
      <c r="K10" s="265"/>
    </row>
    <row r="13" spans="1:10" s="8" customFormat="1" ht="12.75">
      <c r="A13" s="14" t="s">
        <v>9</v>
      </c>
      <c r="E13" s="7"/>
      <c r="F13" s="15"/>
      <c r="G13" s="22"/>
      <c r="H13" s="7"/>
      <c r="I13" s="7"/>
      <c r="J13" s="7"/>
    </row>
    <row r="14" spans="1:10" s="8" customFormat="1" ht="12.75">
      <c r="A14" s="14"/>
      <c r="E14" s="7"/>
      <c r="F14" s="15"/>
      <c r="G14" s="7"/>
      <c r="H14" s="7"/>
      <c r="I14" s="7"/>
      <c r="J14" s="7"/>
    </row>
    <row r="15" spans="1:10" s="8" customFormat="1" ht="14.25" customHeight="1">
      <c r="A15" s="35"/>
      <c r="B15" s="36"/>
      <c r="C15" s="37"/>
      <c r="D15" s="37"/>
      <c r="E15" s="37"/>
      <c r="F15" s="38"/>
      <c r="G15" s="40"/>
      <c r="H15" s="40"/>
      <c r="I15" s="40"/>
      <c r="J15" s="39"/>
    </row>
    <row r="16" spans="1:11" s="14" customFormat="1" ht="19.5" customHeight="1">
      <c r="A16" s="19" t="s">
        <v>208</v>
      </c>
      <c r="B16" s="20"/>
      <c r="C16" s="20"/>
      <c r="D16" s="20"/>
      <c r="E16" s="20"/>
      <c r="F16" s="16"/>
      <c r="I16" s="17"/>
      <c r="J16" s="17"/>
      <c r="K16" s="8"/>
    </row>
    <row r="17" spans="5:11" s="14" customFormat="1" ht="12.75" customHeight="1">
      <c r="E17" s="18"/>
      <c r="F17" s="20"/>
      <c r="G17" s="21"/>
      <c r="H17" s="17"/>
      <c r="I17" s="17"/>
      <c r="J17" s="17"/>
      <c r="K17" s="8"/>
    </row>
    <row r="18" spans="1:11" s="14" customFormat="1" ht="40.5" customHeight="1">
      <c r="A18" s="337" t="s">
        <v>21</v>
      </c>
      <c r="B18" s="338"/>
      <c r="C18" s="338"/>
      <c r="D18" s="338"/>
      <c r="E18" s="338"/>
      <c r="F18" s="338"/>
      <c r="G18" s="338"/>
      <c r="H18" s="338"/>
      <c r="I18" s="338"/>
      <c r="J18" s="338"/>
      <c r="K18" s="8"/>
    </row>
    <row r="19" spans="1:11" s="14" customFormat="1" ht="16.5" customHeight="1">
      <c r="A19" s="33"/>
      <c r="B19" s="34"/>
      <c r="C19" s="34"/>
      <c r="D19" s="34"/>
      <c r="E19" s="34"/>
      <c r="F19" s="34"/>
      <c r="G19" s="34"/>
      <c r="H19" s="34"/>
      <c r="I19" s="34"/>
      <c r="J19" s="34"/>
      <c r="K19" s="8"/>
    </row>
    <row r="20" spans="1:11" s="14" customFormat="1" ht="12.75" customHeight="1">
      <c r="A20" s="23" t="s">
        <v>11</v>
      </c>
      <c r="E20" s="18"/>
      <c r="F20" s="18"/>
      <c r="G20" s="18"/>
      <c r="H20" s="18"/>
      <c r="I20" s="18"/>
      <c r="J20" s="18"/>
      <c r="K20" s="8"/>
    </row>
    <row r="21" spans="1:11" s="14" customFormat="1" ht="12.75" customHeight="1">
      <c r="A21" s="23"/>
      <c r="E21" s="18"/>
      <c r="F21" s="18"/>
      <c r="G21" s="18"/>
      <c r="H21" s="18"/>
      <c r="I21" s="18"/>
      <c r="J21" s="18"/>
      <c r="K21" s="8"/>
    </row>
    <row r="22" spans="5:11" s="14" customFormat="1" ht="12.75" customHeight="1">
      <c r="E22" s="18"/>
      <c r="F22" s="18"/>
      <c r="G22" s="18"/>
      <c r="H22" s="18"/>
      <c r="I22" s="18"/>
      <c r="J22" s="18"/>
      <c r="K22" s="8"/>
    </row>
    <row r="23" spans="5:10" s="8" customFormat="1" ht="12.75">
      <c r="E23" s="7"/>
      <c r="F23" s="18"/>
      <c r="G23" s="18"/>
      <c r="H23" s="18"/>
      <c r="I23" s="18"/>
      <c r="J23" s="18"/>
    </row>
    <row r="24" spans="5:10" s="8" customFormat="1" ht="12.75">
      <c r="E24" s="7"/>
      <c r="F24" s="7"/>
      <c r="G24" s="7"/>
      <c r="H24" s="24"/>
      <c r="I24" s="7"/>
      <c r="J24" s="7"/>
    </row>
    <row r="25" spans="5:10" s="8" customFormat="1" ht="12.75">
      <c r="E25" s="7"/>
      <c r="F25" s="7"/>
      <c r="G25" s="7"/>
      <c r="H25" s="7"/>
      <c r="I25" s="7"/>
      <c r="J25" s="7"/>
    </row>
    <row r="26" spans="5:10" s="8" customFormat="1" ht="12.75">
      <c r="E26" s="7"/>
      <c r="F26" s="7"/>
      <c r="G26" s="7"/>
      <c r="H26" s="7"/>
      <c r="I26" s="7"/>
      <c r="J26" s="7"/>
    </row>
    <row r="27" spans="5:10" s="8" customFormat="1" ht="12.75">
      <c r="E27" s="7"/>
      <c r="F27" s="7"/>
      <c r="G27" s="7"/>
      <c r="H27" s="7"/>
      <c r="I27" s="7"/>
      <c r="J27" s="7"/>
    </row>
    <row r="28" spans="5:11" s="8" customFormat="1" ht="12.75">
      <c r="E28" s="7"/>
      <c r="F28" s="7"/>
      <c r="G28" s="7"/>
      <c r="H28" s="7"/>
      <c r="I28" s="7"/>
      <c r="J28" s="7"/>
      <c r="K28" s="14"/>
    </row>
    <row r="29" spans="5:11" s="8" customFormat="1" ht="12.75">
      <c r="E29" s="7"/>
      <c r="F29" s="7"/>
      <c r="G29" s="7"/>
      <c r="H29" s="7"/>
      <c r="I29" s="7"/>
      <c r="J29" s="7"/>
      <c r="K29" s="14"/>
    </row>
  </sheetData>
  <sheetProtection/>
  <mergeCells count="5">
    <mergeCell ref="A1:J1"/>
    <mergeCell ref="A2:B2"/>
    <mergeCell ref="A3:B3"/>
    <mergeCell ref="F10:G10"/>
    <mergeCell ref="A18:J18"/>
  </mergeCells>
  <printOptions/>
  <pageMargins left="0.28" right="0.26" top="1" bottom="0.51" header="0.33" footer="0.23"/>
  <pageSetup horizontalDpi="300" verticalDpi="300" orientation="landscape" scale="67" r:id="rId1"/>
  <headerFooter alignWithMargins="0">
    <oddHeader>&amp;LNr sprawy ZP/39/2018&amp;CZestawienie asortymentowo-ilościowo-cenowe
&amp;RZałącznik nr 2 SIWZ</oddHeader>
    <oddFooter>&amp;CStrona &amp;P z &amp;N&amp;R&amp;A</oddFooter>
  </headerFooter>
  <rowBreaks count="2" manualBreakCount="2">
    <brk id="5" max="10" man="1"/>
    <brk id="8" max="10" man="1"/>
  </rowBreaks>
</worksheet>
</file>

<file path=xl/worksheets/sheet4.xml><?xml version="1.0" encoding="utf-8"?>
<worksheet xmlns="http://schemas.openxmlformats.org/spreadsheetml/2006/main" xmlns:r="http://schemas.openxmlformats.org/officeDocument/2006/relationships">
  <dimension ref="A1:L64"/>
  <sheetViews>
    <sheetView tabSelected="1" view="pageLayout" zoomScaleNormal="70" zoomScaleSheetLayoutView="50" workbookViewId="0" topLeftCell="A4">
      <selection activeCell="B9" sqref="B9"/>
    </sheetView>
  </sheetViews>
  <sheetFormatPr defaultColWidth="11.375" defaultRowHeight="12.75"/>
  <cols>
    <col min="1" max="1" width="8.25390625" style="85" customWidth="1"/>
    <col min="2" max="2" width="31.75390625" style="85" customWidth="1"/>
    <col min="3" max="3" width="11.00390625" style="85" customWidth="1"/>
    <col min="4" max="4" width="7.875" style="85" customWidth="1"/>
    <col min="5" max="5" width="12.75390625" style="86" customWidth="1"/>
    <col min="6" max="7" width="13.75390625" style="86" customWidth="1"/>
    <col min="8" max="8" width="16.125" style="86" customWidth="1"/>
    <col min="9" max="9" width="5.75390625" style="86" customWidth="1"/>
    <col min="10" max="10" width="14.875" style="86" customWidth="1"/>
    <col min="11" max="11" width="19.375" style="85" customWidth="1"/>
    <col min="12" max="16384" width="11.375" style="85" customWidth="1"/>
  </cols>
  <sheetData>
    <row r="1" spans="1:10" ht="21.75" customHeight="1">
      <c r="A1" s="332" t="s">
        <v>226</v>
      </c>
      <c r="B1" s="332"/>
      <c r="C1" s="332"/>
      <c r="D1" s="332"/>
      <c r="E1" s="332"/>
      <c r="F1" s="332"/>
      <c r="G1" s="332"/>
      <c r="H1" s="332"/>
      <c r="I1" s="332"/>
      <c r="J1" s="332"/>
    </row>
    <row r="2" spans="1:12" s="106" customFormat="1" ht="63" customHeight="1">
      <c r="A2" s="339" t="s">
        <v>0</v>
      </c>
      <c r="B2" s="339"/>
      <c r="C2" s="129" t="s">
        <v>6</v>
      </c>
      <c r="D2" s="129" t="s">
        <v>1</v>
      </c>
      <c r="E2" s="130" t="s">
        <v>304</v>
      </c>
      <c r="F2" s="129" t="s">
        <v>2</v>
      </c>
      <c r="G2" s="129" t="s">
        <v>7</v>
      </c>
      <c r="H2" s="129" t="s">
        <v>3</v>
      </c>
      <c r="I2" s="129" t="s">
        <v>8</v>
      </c>
      <c r="J2" s="129" t="s">
        <v>4</v>
      </c>
      <c r="K2" s="155" t="s">
        <v>23</v>
      </c>
      <c r="L2" s="129" t="s">
        <v>22</v>
      </c>
    </row>
    <row r="3" spans="1:12" s="25" customFormat="1" ht="13.5" customHeight="1">
      <c r="A3" s="340" t="s">
        <v>12</v>
      </c>
      <c r="B3" s="341"/>
      <c r="C3" s="156" t="s">
        <v>13</v>
      </c>
      <c r="D3" s="157" t="s">
        <v>14</v>
      </c>
      <c r="E3" s="121" t="s">
        <v>15</v>
      </c>
      <c r="F3" s="121" t="s">
        <v>16</v>
      </c>
      <c r="G3" s="158" t="s">
        <v>17</v>
      </c>
      <c r="H3" s="159" t="s">
        <v>18</v>
      </c>
      <c r="I3" s="160" t="s">
        <v>19</v>
      </c>
      <c r="J3" s="161" t="s">
        <v>20</v>
      </c>
      <c r="K3" s="119">
        <v>10</v>
      </c>
      <c r="L3" s="120">
        <v>11</v>
      </c>
    </row>
    <row r="4" spans="1:12" s="2" customFormat="1" ht="25.5">
      <c r="A4" s="63">
        <v>1</v>
      </c>
      <c r="B4" s="167" t="s">
        <v>144</v>
      </c>
      <c r="C4" s="168">
        <v>400</v>
      </c>
      <c r="D4" s="111" t="s">
        <v>5</v>
      </c>
      <c r="E4" s="110"/>
      <c r="F4" s="164"/>
      <c r="G4" s="109">
        <f aca="true" t="shared" si="0" ref="G4:G14">ROUND(F4*(1+(I4/100)),2)</f>
        <v>0</v>
      </c>
      <c r="H4" s="108">
        <f aca="true" t="shared" si="1" ref="H4:H14">C4*F4</f>
        <v>0</v>
      </c>
      <c r="I4" s="148">
        <v>8</v>
      </c>
      <c r="J4" s="108">
        <f aca="true" t="shared" si="2" ref="J4:J14">H4+H4*I4/100</f>
        <v>0</v>
      </c>
      <c r="K4" s="107"/>
      <c r="L4" s="165" t="s">
        <v>210</v>
      </c>
    </row>
    <row r="5" spans="1:12" ht="38.25">
      <c r="A5" s="63">
        <v>2</v>
      </c>
      <c r="B5" s="167" t="s">
        <v>145</v>
      </c>
      <c r="C5" s="168">
        <v>5</v>
      </c>
      <c r="D5" s="111" t="s">
        <v>86</v>
      </c>
      <c r="E5" s="110"/>
      <c r="F5" s="164"/>
      <c r="G5" s="109">
        <f t="shared" si="0"/>
        <v>0</v>
      </c>
      <c r="H5" s="108">
        <f t="shared" si="1"/>
        <v>0</v>
      </c>
      <c r="I5" s="148">
        <v>8</v>
      </c>
      <c r="J5" s="108">
        <f t="shared" si="2"/>
        <v>0</v>
      </c>
      <c r="K5" s="107"/>
      <c r="L5" s="165">
        <v>100</v>
      </c>
    </row>
    <row r="6" spans="1:12" ht="135.75" customHeight="1">
      <c r="A6" s="63">
        <v>3</v>
      </c>
      <c r="B6" s="167" t="s">
        <v>146</v>
      </c>
      <c r="C6" s="168">
        <v>2000</v>
      </c>
      <c r="D6" s="111" t="s">
        <v>5</v>
      </c>
      <c r="E6" s="110"/>
      <c r="F6" s="164"/>
      <c r="G6" s="109">
        <f t="shared" si="0"/>
        <v>0</v>
      </c>
      <c r="H6" s="108">
        <f t="shared" si="1"/>
        <v>0</v>
      </c>
      <c r="I6" s="148">
        <v>8</v>
      </c>
      <c r="J6" s="108">
        <f t="shared" si="2"/>
        <v>0</v>
      </c>
      <c r="K6" s="107"/>
      <c r="L6" s="165" t="s">
        <v>210</v>
      </c>
    </row>
    <row r="7" spans="1:12" ht="190.5" customHeight="1">
      <c r="A7" s="63">
        <v>4</v>
      </c>
      <c r="B7" s="167" t="s">
        <v>147</v>
      </c>
      <c r="C7" s="168">
        <v>3500</v>
      </c>
      <c r="D7" s="111" t="s">
        <v>5</v>
      </c>
      <c r="E7" s="110"/>
      <c r="F7" s="164"/>
      <c r="G7" s="109">
        <f t="shared" si="0"/>
        <v>0</v>
      </c>
      <c r="H7" s="108">
        <f t="shared" si="1"/>
        <v>0</v>
      </c>
      <c r="I7" s="148">
        <v>8</v>
      </c>
      <c r="J7" s="108">
        <f t="shared" si="2"/>
        <v>0</v>
      </c>
      <c r="K7" s="107"/>
      <c r="L7" s="165" t="s">
        <v>210</v>
      </c>
    </row>
    <row r="8" spans="1:12" s="87" customFormat="1" ht="201.75" customHeight="1">
      <c r="A8" s="63">
        <v>5</v>
      </c>
      <c r="B8" s="167" t="s">
        <v>148</v>
      </c>
      <c r="C8" s="168">
        <v>300</v>
      </c>
      <c r="D8" s="111" t="s">
        <v>5</v>
      </c>
      <c r="E8" s="110"/>
      <c r="F8" s="164"/>
      <c r="G8" s="109">
        <f t="shared" si="0"/>
        <v>0</v>
      </c>
      <c r="H8" s="108">
        <f t="shared" si="1"/>
        <v>0</v>
      </c>
      <c r="I8" s="148">
        <v>8</v>
      </c>
      <c r="J8" s="108">
        <f t="shared" si="2"/>
        <v>0</v>
      </c>
      <c r="K8" s="107"/>
      <c r="L8" s="165" t="s">
        <v>210</v>
      </c>
    </row>
    <row r="9" spans="1:12" s="87" customFormat="1" ht="189" customHeight="1">
      <c r="A9" s="63">
        <v>6</v>
      </c>
      <c r="B9" s="169" t="s">
        <v>149</v>
      </c>
      <c r="C9" s="168">
        <v>100</v>
      </c>
      <c r="D9" s="111" t="s">
        <v>5</v>
      </c>
      <c r="E9" s="110"/>
      <c r="F9" s="164"/>
      <c r="G9" s="109">
        <f t="shared" si="0"/>
        <v>0</v>
      </c>
      <c r="H9" s="108">
        <f t="shared" si="1"/>
        <v>0</v>
      </c>
      <c r="I9" s="148">
        <v>8</v>
      </c>
      <c r="J9" s="108">
        <f t="shared" si="2"/>
        <v>0</v>
      </c>
      <c r="K9" s="107"/>
      <c r="L9" s="165" t="s">
        <v>210</v>
      </c>
    </row>
    <row r="10" spans="1:12" s="87" customFormat="1" ht="149.25" customHeight="1">
      <c r="A10" s="63">
        <v>7</v>
      </c>
      <c r="B10" s="167" t="s">
        <v>150</v>
      </c>
      <c r="C10" s="168">
        <v>50</v>
      </c>
      <c r="D10" s="111" t="s">
        <v>5</v>
      </c>
      <c r="E10" s="110"/>
      <c r="F10" s="164"/>
      <c r="G10" s="109">
        <f t="shared" si="0"/>
        <v>0</v>
      </c>
      <c r="H10" s="108">
        <f t="shared" si="1"/>
        <v>0</v>
      </c>
      <c r="I10" s="148">
        <v>8</v>
      </c>
      <c r="J10" s="108">
        <f t="shared" si="2"/>
        <v>0</v>
      </c>
      <c r="K10" s="107"/>
      <c r="L10" s="165" t="s">
        <v>210</v>
      </c>
    </row>
    <row r="11" spans="1:12" s="87" customFormat="1" ht="48.75" customHeight="1">
      <c r="A11" s="63">
        <v>8</v>
      </c>
      <c r="B11" s="167" t="s">
        <v>151</v>
      </c>
      <c r="C11" s="168">
        <v>100</v>
      </c>
      <c r="D11" s="111" t="s">
        <v>5</v>
      </c>
      <c r="E11" s="110"/>
      <c r="F11" s="164"/>
      <c r="G11" s="109">
        <f t="shared" si="0"/>
        <v>0</v>
      </c>
      <c r="H11" s="108">
        <f t="shared" si="1"/>
        <v>0</v>
      </c>
      <c r="I11" s="148">
        <v>8</v>
      </c>
      <c r="J11" s="108">
        <f t="shared" si="2"/>
        <v>0</v>
      </c>
      <c r="K11" s="107"/>
      <c r="L11" s="165" t="s">
        <v>210</v>
      </c>
    </row>
    <row r="12" spans="1:12" s="87" customFormat="1" ht="204" customHeight="1">
      <c r="A12" s="63">
        <v>9</v>
      </c>
      <c r="B12" s="167" t="s">
        <v>153</v>
      </c>
      <c r="C12" s="168">
        <v>2000</v>
      </c>
      <c r="D12" s="111" t="s">
        <v>5</v>
      </c>
      <c r="E12" s="110"/>
      <c r="F12" s="164"/>
      <c r="G12" s="109">
        <f t="shared" si="0"/>
        <v>0</v>
      </c>
      <c r="H12" s="108">
        <f t="shared" si="1"/>
        <v>0</v>
      </c>
      <c r="I12" s="148">
        <v>8</v>
      </c>
      <c r="J12" s="108">
        <f t="shared" si="2"/>
        <v>0</v>
      </c>
      <c r="K12" s="107"/>
      <c r="L12" s="165" t="s">
        <v>210</v>
      </c>
    </row>
    <row r="13" spans="1:12" ht="167.25">
      <c r="A13" s="44">
        <v>10</v>
      </c>
      <c r="B13" s="184" t="s">
        <v>220</v>
      </c>
      <c r="C13" s="168">
        <v>50</v>
      </c>
      <c r="D13" s="111" t="s">
        <v>5</v>
      </c>
      <c r="E13" s="110"/>
      <c r="F13" s="164"/>
      <c r="G13" s="109">
        <f>ROUND(F13*(1+(I13/100)),2)</f>
        <v>0</v>
      </c>
      <c r="H13" s="108">
        <f>C13*F13</f>
        <v>0</v>
      </c>
      <c r="I13" s="289"/>
      <c r="J13" s="108">
        <f>H13+H13*I13/100</f>
        <v>0</v>
      </c>
      <c r="K13" s="107"/>
      <c r="L13" s="292"/>
    </row>
    <row r="14" spans="1:12" ht="38.25">
      <c r="A14" s="189">
        <v>11</v>
      </c>
      <c r="B14" s="188" t="s">
        <v>154</v>
      </c>
      <c r="C14" s="187">
        <v>30</v>
      </c>
      <c r="D14" s="111" t="s">
        <v>5</v>
      </c>
      <c r="E14" s="110"/>
      <c r="F14" s="164"/>
      <c r="G14" s="109">
        <f t="shared" si="0"/>
        <v>0</v>
      </c>
      <c r="H14" s="108">
        <f t="shared" si="1"/>
        <v>0</v>
      </c>
      <c r="I14" s="148">
        <v>8</v>
      </c>
      <c r="J14" s="108">
        <f t="shared" si="2"/>
        <v>0</v>
      </c>
      <c r="K14" s="107"/>
      <c r="L14" s="165" t="s">
        <v>210</v>
      </c>
    </row>
    <row r="15" spans="1:12" ht="12.75">
      <c r="A15" s="340" t="s">
        <v>12</v>
      </c>
      <c r="B15" s="341"/>
      <c r="C15" s="186" t="s">
        <v>13</v>
      </c>
      <c r="D15" s="157" t="s">
        <v>14</v>
      </c>
      <c r="E15" s="121" t="s">
        <v>15</v>
      </c>
      <c r="F15" s="121" t="s">
        <v>16</v>
      </c>
      <c r="G15" s="158" t="s">
        <v>17</v>
      </c>
      <c r="H15" s="159" t="s">
        <v>18</v>
      </c>
      <c r="I15" s="160" t="s">
        <v>19</v>
      </c>
      <c r="J15" s="161" t="s">
        <v>20</v>
      </c>
      <c r="K15" s="119">
        <v>10</v>
      </c>
      <c r="L15" s="120">
        <v>11</v>
      </c>
    </row>
    <row r="16" spans="1:12" ht="79.5" customHeight="1">
      <c r="A16" s="185" t="s">
        <v>12</v>
      </c>
      <c r="B16" s="184" t="s">
        <v>193</v>
      </c>
      <c r="C16" s="45">
        <v>12</v>
      </c>
      <c r="D16" s="111" t="s">
        <v>192</v>
      </c>
      <c r="E16" s="110"/>
      <c r="F16" s="183"/>
      <c r="G16" s="109">
        <f>ROUND(F16*(1+(I16/100)),2)</f>
        <v>0</v>
      </c>
      <c r="H16" s="108">
        <f>C16*F16</f>
        <v>0</v>
      </c>
      <c r="I16" s="148">
        <v>23</v>
      </c>
      <c r="J16" s="108">
        <f>H16+H16*I16/100</f>
        <v>0</v>
      </c>
      <c r="K16" s="108"/>
      <c r="L16" s="107" t="s">
        <v>191</v>
      </c>
    </row>
    <row r="17" spans="1:12" ht="81" customHeight="1">
      <c r="A17" s="185" t="s">
        <v>13</v>
      </c>
      <c r="B17" s="184" t="s">
        <v>193</v>
      </c>
      <c r="C17" s="45">
        <v>12</v>
      </c>
      <c r="D17" s="111" t="s">
        <v>192</v>
      </c>
      <c r="E17" s="110"/>
      <c r="F17" s="183"/>
      <c r="G17" s="109">
        <f>ROUND(F17*(1+(I17/100)),2)</f>
        <v>0</v>
      </c>
      <c r="H17" s="108">
        <f>C17*F17</f>
        <v>0</v>
      </c>
      <c r="I17" s="289">
        <v>23</v>
      </c>
      <c r="J17" s="108">
        <f>H17+H17*I17/100</f>
        <v>0</v>
      </c>
      <c r="K17" s="108"/>
      <c r="L17" s="107" t="s">
        <v>191</v>
      </c>
    </row>
    <row r="18" spans="1:12" ht="81" customHeight="1">
      <c r="A18" s="185" t="s">
        <v>14</v>
      </c>
      <c r="B18" s="184" t="s">
        <v>193</v>
      </c>
      <c r="C18" s="45">
        <v>12</v>
      </c>
      <c r="D18" s="111" t="s">
        <v>192</v>
      </c>
      <c r="E18" s="110"/>
      <c r="F18" s="183"/>
      <c r="G18" s="109">
        <f>ROUND(F18*(1+(I18/100)),2)</f>
        <v>0</v>
      </c>
      <c r="H18" s="108">
        <f>C18*F18</f>
        <v>0</v>
      </c>
      <c r="I18" s="289">
        <v>23</v>
      </c>
      <c r="J18" s="108">
        <f>H18+H18*I18/100</f>
        <v>0</v>
      </c>
      <c r="K18" s="108"/>
      <c r="L18" s="107" t="s">
        <v>191</v>
      </c>
    </row>
    <row r="19" spans="1:12" ht="81" customHeight="1">
      <c r="A19" s="185" t="s">
        <v>15</v>
      </c>
      <c r="B19" s="184" t="s">
        <v>193</v>
      </c>
      <c r="C19" s="45">
        <v>12</v>
      </c>
      <c r="D19" s="111" t="s">
        <v>192</v>
      </c>
      <c r="E19" s="110"/>
      <c r="F19" s="183"/>
      <c r="G19" s="109">
        <f>ROUND(F19*(1+(I19/100)),2)</f>
        <v>0</v>
      </c>
      <c r="H19" s="108">
        <f>C19*F19</f>
        <v>0</v>
      </c>
      <c r="I19" s="148">
        <v>23</v>
      </c>
      <c r="J19" s="108">
        <f>H19+H19*I19/100</f>
        <v>0</v>
      </c>
      <c r="K19" s="108"/>
      <c r="L19" s="107" t="s">
        <v>191</v>
      </c>
    </row>
    <row r="20" spans="1:11" ht="12.75">
      <c r="A20" s="104"/>
      <c r="B20" s="104"/>
      <c r="C20" s="170"/>
      <c r="D20" s="171"/>
      <c r="E20" s="5"/>
      <c r="F20" s="343" t="s">
        <v>10</v>
      </c>
      <c r="G20" s="343"/>
      <c r="H20" s="105">
        <f>SUM(H4:H14,H16:H19)</f>
        <v>0</v>
      </c>
      <c r="I20" s="5"/>
      <c r="J20" s="105">
        <f>SUM(J4:J14,J16:J19)</f>
        <v>0</v>
      </c>
      <c r="K20" s="100"/>
    </row>
    <row r="21" spans="1:7" ht="12.75">
      <c r="A21" s="87" t="s">
        <v>9</v>
      </c>
      <c r="F21" s="97"/>
      <c r="G21" s="98"/>
    </row>
    <row r="22" spans="1:7" ht="12.75">
      <c r="A22" s="87"/>
      <c r="F22" s="97"/>
      <c r="G22" s="98"/>
    </row>
    <row r="23" spans="1:7" ht="25.5">
      <c r="A23" s="181" t="s">
        <v>190</v>
      </c>
      <c r="B23" s="182" t="s">
        <v>189</v>
      </c>
      <c r="C23" s="181" t="s">
        <v>188</v>
      </c>
      <c r="D23" s="344" t="s">
        <v>187</v>
      </c>
      <c r="E23" s="344"/>
      <c r="F23" s="344"/>
      <c r="G23" s="98"/>
    </row>
    <row r="24" spans="1:7" ht="12.75">
      <c r="A24" s="179">
        <v>1</v>
      </c>
      <c r="B24" s="180" t="s">
        <v>135</v>
      </c>
      <c r="C24" s="177" t="s">
        <v>185</v>
      </c>
      <c r="D24" s="345"/>
      <c r="E24" s="345"/>
      <c r="F24" s="345"/>
      <c r="G24" s="98"/>
    </row>
    <row r="25" spans="1:7" ht="12.75">
      <c r="A25" s="179">
        <v>2</v>
      </c>
      <c r="B25" s="180" t="s">
        <v>186</v>
      </c>
      <c r="C25" s="177" t="s">
        <v>185</v>
      </c>
      <c r="D25" s="346"/>
      <c r="E25" s="347"/>
      <c r="F25" s="348"/>
      <c r="G25" s="98"/>
    </row>
    <row r="26" spans="1:7" ht="12.75">
      <c r="A26" s="179">
        <v>3</v>
      </c>
      <c r="B26" s="180" t="s">
        <v>184</v>
      </c>
      <c r="C26" s="177" t="s">
        <v>155</v>
      </c>
      <c r="D26" s="345"/>
      <c r="E26" s="345"/>
      <c r="F26" s="345"/>
      <c r="G26" s="98"/>
    </row>
    <row r="27" spans="1:7" ht="22.5">
      <c r="A27" s="179">
        <v>4</v>
      </c>
      <c r="B27" s="178" t="s">
        <v>183</v>
      </c>
      <c r="C27" s="177" t="s">
        <v>155</v>
      </c>
      <c r="D27" s="345"/>
      <c r="E27" s="345"/>
      <c r="F27" s="345"/>
      <c r="G27" s="98"/>
    </row>
    <row r="28" spans="1:7" ht="56.25">
      <c r="A28" s="179">
        <v>5</v>
      </c>
      <c r="B28" s="178" t="s">
        <v>182</v>
      </c>
      <c r="C28" s="177" t="s">
        <v>155</v>
      </c>
      <c r="D28" s="345"/>
      <c r="E28" s="345"/>
      <c r="F28" s="345"/>
      <c r="G28" s="98"/>
    </row>
    <row r="29" spans="1:7" ht="22.5">
      <c r="A29" s="179">
        <v>6</v>
      </c>
      <c r="B29" s="178" t="s">
        <v>181</v>
      </c>
      <c r="C29" s="177" t="s">
        <v>155</v>
      </c>
      <c r="D29" s="345"/>
      <c r="E29" s="345"/>
      <c r="F29" s="345"/>
      <c r="G29" s="98"/>
    </row>
    <row r="30" spans="1:7" ht="22.5">
      <c r="A30" s="179">
        <v>7</v>
      </c>
      <c r="B30" s="178" t="s">
        <v>180</v>
      </c>
      <c r="C30" s="177" t="s">
        <v>155</v>
      </c>
      <c r="D30" s="345"/>
      <c r="E30" s="345"/>
      <c r="F30" s="345"/>
      <c r="G30" s="98"/>
    </row>
    <row r="31" spans="1:7" ht="22.5">
      <c r="A31" s="179">
        <v>8</v>
      </c>
      <c r="B31" s="178" t="s">
        <v>179</v>
      </c>
      <c r="C31" s="177" t="s">
        <v>155</v>
      </c>
      <c r="D31" s="345"/>
      <c r="E31" s="345"/>
      <c r="F31" s="345"/>
      <c r="G31" s="98"/>
    </row>
    <row r="32" spans="1:7" ht="22.5">
      <c r="A32" s="179">
        <v>9</v>
      </c>
      <c r="B32" s="178" t="s">
        <v>178</v>
      </c>
      <c r="C32" s="177" t="s">
        <v>155</v>
      </c>
      <c r="D32" s="345"/>
      <c r="E32" s="345"/>
      <c r="F32" s="345"/>
      <c r="G32" s="98"/>
    </row>
    <row r="33" spans="1:7" ht="22.5">
      <c r="A33" s="179">
        <v>10</v>
      </c>
      <c r="B33" s="178" t="s">
        <v>177</v>
      </c>
      <c r="C33" s="177" t="s">
        <v>155</v>
      </c>
      <c r="D33" s="345"/>
      <c r="E33" s="345"/>
      <c r="F33" s="345"/>
      <c r="G33" s="98"/>
    </row>
    <row r="34" spans="1:6" ht="22.5">
      <c r="A34" s="179">
        <v>11</v>
      </c>
      <c r="B34" s="178" t="s">
        <v>176</v>
      </c>
      <c r="C34" s="177" t="s">
        <v>155</v>
      </c>
      <c r="D34" s="345"/>
      <c r="E34" s="345"/>
      <c r="F34" s="345"/>
    </row>
    <row r="35" spans="1:6" ht="33.75">
      <c r="A35" s="179">
        <v>12</v>
      </c>
      <c r="B35" s="178" t="s">
        <v>175</v>
      </c>
      <c r="C35" s="177" t="s">
        <v>155</v>
      </c>
      <c r="D35" s="345"/>
      <c r="E35" s="345"/>
      <c r="F35" s="345"/>
    </row>
    <row r="36" spans="1:6" ht="45">
      <c r="A36" s="179">
        <v>13</v>
      </c>
      <c r="B36" s="178" t="s">
        <v>174</v>
      </c>
      <c r="C36" s="177" t="s">
        <v>155</v>
      </c>
      <c r="D36" s="345"/>
      <c r="E36" s="345"/>
      <c r="F36" s="345"/>
    </row>
    <row r="37" spans="1:6" ht="33.75">
      <c r="A37" s="179">
        <v>14</v>
      </c>
      <c r="B37" s="178" t="s">
        <v>173</v>
      </c>
      <c r="C37" s="177" t="s">
        <v>155</v>
      </c>
      <c r="D37" s="345"/>
      <c r="E37" s="345"/>
      <c r="F37" s="345"/>
    </row>
    <row r="38" spans="1:6" ht="22.5">
      <c r="A38" s="179">
        <v>15</v>
      </c>
      <c r="B38" s="178" t="s">
        <v>172</v>
      </c>
      <c r="C38" s="177" t="s">
        <v>155</v>
      </c>
      <c r="D38" s="345"/>
      <c r="E38" s="345"/>
      <c r="F38" s="345"/>
    </row>
    <row r="39" spans="1:6" ht="12.75">
      <c r="A39" s="179">
        <v>16</v>
      </c>
      <c r="B39" s="178" t="s">
        <v>171</v>
      </c>
      <c r="C39" s="177" t="s">
        <v>155</v>
      </c>
      <c r="D39" s="345"/>
      <c r="E39" s="345"/>
      <c r="F39" s="345"/>
    </row>
    <row r="40" spans="1:6" ht="22.5">
      <c r="A40" s="179">
        <v>17</v>
      </c>
      <c r="B40" s="178" t="s">
        <v>170</v>
      </c>
      <c r="C40" s="177" t="s">
        <v>155</v>
      </c>
      <c r="D40" s="345"/>
      <c r="E40" s="345"/>
      <c r="F40" s="345"/>
    </row>
    <row r="41" spans="1:6" ht="22.5">
      <c r="A41" s="179">
        <v>18</v>
      </c>
      <c r="B41" s="178" t="s">
        <v>169</v>
      </c>
      <c r="C41" s="177" t="s">
        <v>155</v>
      </c>
      <c r="D41" s="345"/>
      <c r="E41" s="345"/>
      <c r="F41" s="345"/>
    </row>
    <row r="42" spans="1:6" ht="45">
      <c r="A42" s="179">
        <v>19</v>
      </c>
      <c r="B42" s="178" t="s">
        <v>168</v>
      </c>
      <c r="C42" s="177" t="s">
        <v>155</v>
      </c>
      <c r="D42" s="345"/>
      <c r="E42" s="345"/>
      <c r="F42" s="345"/>
    </row>
    <row r="43" spans="1:6" ht="22.5">
      <c r="A43" s="179">
        <v>20</v>
      </c>
      <c r="B43" s="178" t="s">
        <v>167</v>
      </c>
      <c r="C43" s="177" t="s">
        <v>155</v>
      </c>
      <c r="D43" s="345"/>
      <c r="E43" s="345"/>
      <c r="F43" s="345"/>
    </row>
    <row r="44" spans="1:6" ht="45">
      <c r="A44" s="179">
        <v>21</v>
      </c>
      <c r="B44" s="178" t="s">
        <v>166</v>
      </c>
      <c r="C44" s="177" t="s">
        <v>155</v>
      </c>
      <c r="D44" s="345"/>
      <c r="E44" s="345"/>
      <c r="F44" s="345"/>
    </row>
    <row r="45" spans="1:6" ht="33.75">
      <c r="A45" s="179">
        <v>22</v>
      </c>
      <c r="B45" s="178" t="s">
        <v>165</v>
      </c>
      <c r="C45" s="177" t="s">
        <v>155</v>
      </c>
      <c r="D45" s="345"/>
      <c r="E45" s="345"/>
      <c r="F45" s="345"/>
    </row>
    <row r="46" spans="1:6" ht="12.75">
      <c r="A46" s="179">
        <v>23</v>
      </c>
      <c r="B46" s="178" t="s">
        <v>164</v>
      </c>
      <c r="C46" s="177" t="s">
        <v>155</v>
      </c>
      <c r="D46" s="345"/>
      <c r="E46" s="345"/>
      <c r="F46" s="345"/>
    </row>
    <row r="47" spans="1:6" ht="12.75">
      <c r="A47" s="179">
        <v>24</v>
      </c>
      <c r="B47" s="178" t="s">
        <v>163</v>
      </c>
      <c r="C47" s="177" t="s">
        <v>155</v>
      </c>
      <c r="D47" s="345"/>
      <c r="E47" s="345"/>
      <c r="F47" s="345"/>
    </row>
    <row r="48" spans="1:6" ht="22.5">
      <c r="A48" s="179">
        <v>25</v>
      </c>
      <c r="B48" s="178" t="s">
        <v>162</v>
      </c>
      <c r="C48" s="177" t="s">
        <v>155</v>
      </c>
      <c r="D48" s="345"/>
      <c r="E48" s="345"/>
      <c r="F48" s="345"/>
    </row>
    <row r="49" spans="1:6" ht="12.75">
      <c r="A49" s="179">
        <v>26</v>
      </c>
      <c r="B49" s="178" t="s">
        <v>161</v>
      </c>
      <c r="C49" s="177" t="s">
        <v>155</v>
      </c>
      <c r="D49" s="345"/>
      <c r="E49" s="345"/>
      <c r="F49" s="345"/>
    </row>
    <row r="50" spans="1:6" ht="12.75">
      <c r="A50" s="179">
        <v>27</v>
      </c>
      <c r="B50" s="178" t="s">
        <v>160</v>
      </c>
      <c r="C50" s="177" t="s">
        <v>155</v>
      </c>
      <c r="D50" s="345"/>
      <c r="E50" s="345"/>
      <c r="F50" s="345"/>
    </row>
    <row r="51" spans="1:7" ht="22.5">
      <c r="A51" s="179">
        <v>28</v>
      </c>
      <c r="B51" s="178" t="s">
        <v>159</v>
      </c>
      <c r="C51" s="177" t="s">
        <v>155</v>
      </c>
      <c r="D51" s="345"/>
      <c r="E51" s="345"/>
      <c r="F51" s="345"/>
      <c r="G51" s="98"/>
    </row>
    <row r="52" spans="1:7" ht="22.5">
      <c r="A52" s="179">
        <v>29</v>
      </c>
      <c r="B52" s="178" t="s">
        <v>158</v>
      </c>
      <c r="C52" s="177" t="s">
        <v>155</v>
      </c>
      <c r="D52" s="346"/>
      <c r="E52" s="347"/>
      <c r="F52" s="348"/>
      <c r="G52" s="98"/>
    </row>
    <row r="53" spans="1:7" ht="33.75">
      <c r="A53" s="179">
        <v>30</v>
      </c>
      <c r="B53" s="178" t="s">
        <v>157</v>
      </c>
      <c r="C53" s="177" t="s">
        <v>155</v>
      </c>
      <c r="D53" s="345"/>
      <c r="E53" s="345"/>
      <c r="F53" s="345"/>
      <c r="G53" s="98"/>
    </row>
    <row r="54" spans="1:7" ht="22.5">
      <c r="A54" s="179">
        <v>31</v>
      </c>
      <c r="B54" s="178" t="s">
        <v>156</v>
      </c>
      <c r="C54" s="177" t="s">
        <v>155</v>
      </c>
      <c r="D54" s="345"/>
      <c r="E54" s="345"/>
      <c r="F54" s="345"/>
      <c r="G54" s="98"/>
    </row>
    <row r="55" spans="1:10" ht="12.75">
      <c r="A55" s="172"/>
      <c r="B55" s="173"/>
      <c r="C55" s="174"/>
      <c r="D55" s="174"/>
      <c r="E55" s="174"/>
      <c r="F55" s="175"/>
      <c r="G55" s="176"/>
      <c r="H55" s="176"/>
      <c r="I55" s="176"/>
      <c r="J55" s="39"/>
    </row>
    <row r="56" spans="1:10" ht="12.75">
      <c r="A56" s="96" t="s">
        <v>208</v>
      </c>
      <c r="B56" s="94"/>
      <c r="C56" s="94"/>
      <c r="D56" s="94"/>
      <c r="E56" s="94"/>
      <c r="F56" s="95"/>
      <c r="G56" s="87"/>
      <c r="H56" s="87"/>
      <c r="I56" s="92"/>
      <c r="J56" s="92"/>
    </row>
    <row r="57" spans="1:10" ht="12.75">
      <c r="A57" s="87"/>
      <c r="B57" s="87"/>
      <c r="C57" s="87"/>
      <c r="D57" s="87"/>
      <c r="E57" s="89"/>
      <c r="F57" s="94"/>
      <c r="G57" s="93"/>
      <c r="H57" s="92"/>
      <c r="I57" s="92"/>
      <c r="J57" s="92"/>
    </row>
    <row r="58" spans="1:10" ht="32.25" customHeight="1">
      <c r="A58" s="337" t="s">
        <v>21</v>
      </c>
      <c r="B58" s="337"/>
      <c r="C58" s="337"/>
      <c r="D58" s="337"/>
      <c r="E58" s="337"/>
      <c r="F58" s="337"/>
      <c r="G58" s="337"/>
      <c r="H58" s="337"/>
      <c r="I58" s="337"/>
      <c r="J58" s="337"/>
    </row>
    <row r="59" spans="1:10" ht="12.75">
      <c r="A59" s="33"/>
      <c r="B59" s="34"/>
      <c r="C59" s="34"/>
      <c r="D59" s="34"/>
      <c r="E59" s="34"/>
      <c r="F59" s="34"/>
      <c r="G59" s="34"/>
      <c r="H59" s="34"/>
      <c r="I59" s="34"/>
      <c r="J59" s="34"/>
    </row>
    <row r="60" spans="1:10" ht="12.75">
      <c r="A60" s="23" t="s">
        <v>11</v>
      </c>
      <c r="B60" s="87"/>
      <c r="C60" s="87"/>
      <c r="D60" s="87"/>
      <c r="E60" s="89"/>
      <c r="F60" s="89"/>
      <c r="G60" s="89"/>
      <c r="H60" s="89"/>
      <c r="I60" s="89"/>
      <c r="J60" s="89"/>
    </row>
    <row r="61" spans="1:10" ht="12.75">
      <c r="A61" s="23"/>
      <c r="B61" s="87"/>
      <c r="C61" s="87"/>
      <c r="D61" s="87"/>
      <c r="E61" s="89"/>
      <c r="F61" s="89"/>
      <c r="G61" s="89"/>
      <c r="H61" s="89"/>
      <c r="I61" s="89"/>
      <c r="J61" s="89"/>
    </row>
    <row r="62" spans="1:10" ht="12.75">
      <c r="A62" s="87"/>
      <c r="B62" s="87"/>
      <c r="C62" s="87"/>
      <c r="D62" s="87"/>
      <c r="E62" s="89"/>
      <c r="F62" s="89"/>
      <c r="G62" s="89"/>
      <c r="H62" s="89"/>
      <c r="I62" s="89"/>
      <c r="J62" s="89"/>
    </row>
    <row r="63" spans="6:10" ht="12.75">
      <c r="F63" s="89"/>
      <c r="G63" s="89"/>
      <c r="H63" s="89"/>
      <c r="I63" s="89"/>
      <c r="J63" s="89"/>
    </row>
    <row r="64" ht="12.75">
      <c r="H64" s="88"/>
    </row>
  </sheetData>
  <sheetProtection/>
  <mergeCells count="38">
    <mergeCell ref="D46:F46"/>
    <mergeCell ref="D47:F47"/>
    <mergeCell ref="D48:F48"/>
    <mergeCell ref="D49:F49"/>
    <mergeCell ref="D50:F50"/>
    <mergeCell ref="D37:F37"/>
    <mergeCell ref="D38:F38"/>
    <mergeCell ref="D39:F39"/>
    <mergeCell ref="D40:F40"/>
    <mergeCell ref="D41:F41"/>
    <mergeCell ref="D53:F53"/>
    <mergeCell ref="D54:F54"/>
    <mergeCell ref="D33:F33"/>
    <mergeCell ref="D34:F34"/>
    <mergeCell ref="D35:F35"/>
    <mergeCell ref="D36:F36"/>
    <mergeCell ref="D51:F51"/>
    <mergeCell ref="D52:F52"/>
    <mergeCell ref="D42:F42"/>
    <mergeCell ref="D43:F43"/>
    <mergeCell ref="D44:F44"/>
    <mergeCell ref="D45:F45"/>
    <mergeCell ref="D27:F27"/>
    <mergeCell ref="D28:F28"/>
    <mergeCell ref="D29:F29"/>
    <mergeCell ref="D30:F30"/>
    <mergeCell ref="D31:F31"/>
    <mergeCell ref="D32:F32"/>
    <mergeCell ref="A58:J58"/>
    <mergeCell ref="A1:J1"/>
    <mergeCell ref="A2:B2"/>
    <mergeCell ref="A3:B3"/>
    <mergeCell ref="F20:G20"/>
    <mergeCell ref="A15:B15"/>
    <mergeCell ref="D23:F23"/>
    <mergeCell ref="D24:F24"/>
    <mergeCell ref="D25:F25"/>
    <mergeCell ref="D26:F26"/>
  </mergeCells>
  <printOptions/>
  <pageMargins left="0.28" right="0.26" top="1" bottom="0.51" header="0.33" footer="0.23"/>
  <pageSetup fitToHeight="0" horizontalDpi="600" verticalDpi="600" orientation="landscape" scale="81" r:id="rId1"/>
  <headerFooter alignWithMargins="0">
    <oddHeader>&amp;LNr sprawy ZP/39/2018&amp;CZestawienie asortymentowo-ilościowo-cenowe
&amp;RZałącznik nr 2 SIWZ</oddHeader>
    <oddFooter>&amp;CStrona &amp;P z &amp;N&amp;R&amp;A</oddFooter>
  </headerFooter>
</worksheet>
</file>

<file path=xl/worksheets/sheet40.xml><?xml version="1.0" encoding="utf-8"?>
<worksheet xmlns="http://schemas.openxmlformats.org/spreadsheetml/2006/main" xmlns:r="http://schemas.openxmlformats.org/officeDocument/2006/relationships">
  <dimension ref="A1:K24"/>
  <sheetViews>
    <sheetView showGridLines="0" tabSelected="1" view="pageLayout" zoomScale="70" zoomScaleNormal="60" zoomScalePageLayoutView="70" workbookViewId="0" topLeftCell="A1">
      <selection activeCell="B9" sqref="B9"/>
    </sheetView>
  </sheetViews>
  <sheetFormatPr defaultColWidth="11.875" defaultRowHeight="12.75" customHeight="1"/>
  <cols>
    <col min="1" max="1" width="2.875" style="132" customWidth="1"/>
    <col min="2" max="2" width="34.75390625" style="132" customWidth="1"/>
    <col min="3" max="3" width="8.25390625" style="132" customWidth="1"/>
    <col min="4" max="4" width="7.875" style="132" customWidth="1"/>
    <col min="5" max="5" width="12.75390625" style="132" customWidth="1"/>
    <col min="6" max="6" width="13.75390625" style="132" customWidth="1"/>
    <col min="7" max="7" width="11.875" style="132" customWidth="1"/>
    <col min="8" max="8" width="14.625" style="132" bestFit="1" customWidth="1"/>
    <col min="9" max="9" width="5.75390625" style="132" customWidth="1"/>
    <col min="10" max="10" width="15.375" style="132" bestFit="1" customWidth="1"/>
    <col min="11" max="11" width="19.375" style="132" customWidth="1"/>
    <col min="12" max="16384" width="11.875" style="132" customWidth="1"/>
  </cols>
  <sheetData>
    <row r="1" spans="1:11" ht="24" customHeight="1">
      <c r="A1" s="368" t="s">
        <v>301</v>
      </c>
      <c r="B1" s="369"/>
      <c r="C1" s="369"/>
      <c r="D1" s="369"/>
      <c r="E1" s="369"/>
      <c r="F1" s="369"/>
      <c r="G1" s="369"/>
      <c r="H1" s="369"/>
      <c r="I1" s="369"/>
      <c r="J1" s="369"/>
      <c r="K1" s="137"/>
    </row>
    <row r="2" spans="1:11" ht="63.75">
      <c r="A2" s="364" t="s">
        <v>0</v>
      </c>
      <c r="B2" s="365"/>
      <c r="C2" s="136" t="s">
        <v>6</v>
      </c>
      <c r="D2" s="136" t="s">
        <v>1</v>
      </c>
      <c r="E2" s="136" t="s">
        <v>304</v>
      </c>
      <c r="F2" s="136" t="s">
        <v>2</v>
      </c>
      <c r="G2" s="136" t="s">
        <v>7</v>
      </c>
      <c r="H2" s="136" t="s">
        <v>3</v>
      </c>
      <c r="I2" s="136" t="s">
        <v>8</v>
      </c>
      <c r="J2" s="136" t="s">
        <v>4</v>
      </c>
      <c r="K2" s="136" t="s">
        <v>23</v>
      </c>
    </row>
    <row r="3" spans="1:11" ht="13.5" customHeight="1">
      <c r="A3" s="366" t="s">
        <v>12</v>
      </c>
      <c r="B3" s="367"/>
      <c r="C3" s="135" t="s">
        <v>13</v>
      </c>
      <c r="D3" s="135" t="s">
        <v>14</v>
      </c>
      <c r="E3" s="135" t="s">
        <v>15</v>
      </c>
      <c r="F3" s="135" t="s">
        <v>16</v>
      </c>
      <c r="G3" s="135" t="s">
        <v>17</v>
      </c>
      <c r="H3" s="135" t="s">
        <v>18</v>
      </c>
      <c r="I3" s="135" t="s">
        <v>19</v>
      </c>
      <c r="J3" s="135" t="s">
        <v>20</v>
      </c>
      <c r="K3" s="134">
        <v>10</v>
      </c>
    </row>
    <row r="4" spans="1:11" ht="153.75" customHeight="1">
      <c r="A4" s="133">
        <v>1</v>
      </c>
      <c r="B4" s="138" t="s">
        <v>300</v>
      </c>
      <c r="C4" s="139">
        <v>100</v>
      </c>
      <c r="D4" s="140" t="s">
        <v>5</v>
      </c>
      <c r="E4" s="42"/>
      <c r="F4" s="52"/>
      <c r="G4" s="42">
        <f>F4*I4+F4</f>
        <v>0</v>
      </c>
      <c r="H4" s="42">
        <f>C4*F4</f>
        <v>0</v>
      </c>
      <c r="I4" s="266">
        <v>0.08</v>
      </c>
      <c r="J4" s="42">
        <f>I4*H4+H4</f>
        <v>0</v>
      </c>
      <c r="K4" s="42"/>
    </row>
    <row r="5" spans="1:11" s="276" customFormat="1" ht="13.5" customHeight="1" thickBot="1">
      <c r="A5" s="273"/>
      <c r="B5" s="273"/>
      <c r="C5" s="274"/>
      <c r="D5" s="274"/>
      <c r="E5" s="275"/>
      <c r="F5" s="372" t="s">
        <v>10</v>
      </c>
      <c r="G5" s="373"/>
      <c r="H5" s="309">
        <f>SUM(H4:H4)</f>
        <v>0</v>
      </c>
      <c r="I5" s="275"/>
      <c r="J5" s="309">
        <f>SUM(J4:J4)</f>
        <v>0</v>
      </c>
      <c r="K5" s="265"/>
    </row>
    <row r="8" spans="1:10" s="8" customFormat="1" ht="12.75">
      <c r="A8" s="14" t="s">
        <v>9</v>
      </c>
      <c r="E8" s="7"/>
      <c r="F8" s="15"/>
      <c r="G8" s="22"/>
      <c r="H8" s="7"/>
      <c r="I8" s="7"/>
      <c r="J8" s="7"/>
    </row>
    <row r="9" spans="1:10" s="8" customFormat="1" ht="12.75">
      <c r="A9" s="14"/>
      <c r="E9" s="7"/>
      <c r="F9" s="15"/>
      <c r="G9" s="7"/>
      <c r="H9" s="7"/>
      <c r="I9" s="7"/>
      <c r="J9" s="7"/>
    </row>
    <row r="10" spans="1:10" s="8" customFormat="1" ht="14.25" customHeight="1">
      <c r="A10" s="35"/>
      <c r="B10" s="36"/>
      <c r="C10" s="37"/>
      <c r="D10" s="37"/>
      <c r="E10" s="37"/>
      <c r="F10" s="38"/>
      <c r="G10" s="40"/>
      <c r="H10" s="40"/>
      <c r="I10" s="40"/>
      <c r="J10" s="39"/>
    </row>
    <row r="11" spans="1:11" s="14" customFormat="1" ht="19.5" customHeight="1">
      <c r="A11" s="19" t="s">
        <v>208</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37" t="s">
        <v>21</v>
      </c>
      <c r="B13" s="338"/>
      <c r="C13" s="338"/>
      <c r="D13" s="338"/>
      <c r="E13" s="338"/>
      <c r="F13" s="338"/>
      <c r="G13" s="338"/>
      <c r="H13" s="338"/>
      <c r="I13" s="338"/>
      <c r="J13" s="338"/>
      <c r="K13" s="8"/>
    </row>
    <row r="14" spans="1:11" s="14" customFormat="1" ht="16.5" customHeight="1">
      <c r="A14" s="33"/>
      <c r="B14" s="34"/>
      <c r="C14" s="34"/>
      <c r="D14" s="34"/>
      <c r="E14" s="34"/>
      <c r="F14" s="34"/>
      <c r="G14" s="34"/>
      <c r="H14" s="34"/>
      <c r="I14" s="34"/>
      <c r="J14" s="34"/>
      <c r="K14" s="8"/>
    </row>
    <row r="15" spans="1:11" s="14" customFormat="1" ht="12.75" customHeight="1">
      <c r="A15" s="23" t="s">
        <v>11</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5:10" s="8" customFormat="1" ht="12.75">
      <c r="E18" s="7"/>
      <c r="F18" s="18"/>
      <c r="G18" s="18"/>
      <c r="H18" s="18"/>
      <c r="I18" s="18"/>
      <c r="J18" s="18"/>
    </row>
    <row r="19" spans="5:10" s="8" customFormat="1" ht="12.75">
      <c r="E19" s="7"/>
      <c r="F19" s="7"/>
      <c r="G19" s="7"/>
      <c r="H19" s="24"/>
      <c r="I19" s="7"/>
      <c r="J19" s="7"/>
    </row>
    <row r="20" spans="5:10" s="8" customFormat="1" ht="12.75">
      <c r="E20" s="7"/>
      <c r="F20" s="7"/>
      <c r="G20" s="7"/>
      <c r="H20" s="7"/>
      <c r="I20" s="7"/>
      <c r="J20" s="7"/>
    </row>
    <row r="21" spans="5:10" s="8" customFormat="1" ht="12.75">
      <c r="E21" s="7"/>
      <c r="F21" s="7"/>
      <c r="G21" s="7"/>
      <c r="H21" s="7"/>
      <c r="I21" s="7"/>
      <c r="J21" s="7"/>
    </row>
    <row r="22" spans="5:10" s="8" customFormat="1" ht="12.75">
      <c r="E22" s="7"/>
      <c r="F22" s="7"/>
      <c r="G22" s="7"/>
      <c r="H22" s="7"/>
      <c r="I22" s="7"/>
      <c r="J22" s="7"/>
    </row>
    <row r="23" spans="5:11" s="8" customFormat="1" ht="12.75">
      <c r="E23" s="7"/>
      <c r="F23" s="7"/>
      <c r="G23" s="7"/>
      <c r="H23" s="7"/>
      <c r="I23" s="7"/>
      <c r="J23" s="7"/>
      <c r="K23" s="14"/>
    </row>
    <row r="24" spans="5:11" s="8" customFormat="1" ht="12.75">
      <c r="E24" s="7"/>
      <c r="F24" s="7"/>
      <c r="G24" s="7"/>
      <c r="H24" s="7"/>
      <c r="I24" s="7"/>
      <c r="J24" s="7"/>
      <c r="K24" s="14"/>
    </row>
  </sheetData>
  <sheetProtection/>
  <mergeCells count="5">
    <mergeCell ref="A1:J1"/>
    <mergeCell ref="A2:B2"/>
    <mergeCell ref="A3:B3"/>
    <mergeCell ref="F5:G5"/>
    <mergeCell ref="A13:J13"/>
  </mergeCells>
  <printOptions/>
  <pageMargins left="0.28" right="0.26" top="1" bottom="0.51" header="0.33" footer="0.23"/>
  <pageSetup horizontalDpi="300" verticalDpi="300" orientation="landscape" scale="90" r:id="rId1"/>
  <headerFooter alignWithMargins="0">
    <oddHeader>&amp;LNr sprawy ZP/39/2018&amp;CZestawienie asortymentowo-ilościowo-cenowe
&amp;RZałącznik nr 2 SIWZ</oddHeader>
    <oddFooter>&amp;CStrona &amp;P z &amp;N&amp;R&amp;A</oddFooter>
  </headerFooter>
</worksheet>
</file>

<file path=xl/worksheets/sheet41.xml><?xml version="1.0" encoding="utf-8"?>
<worksheet xmlns="http://schemas.openxmlformats.org/spreadsheetml/2006/main" xmlns:r="http://schemas.openxmlformats.org/officeDocument/2006/relationships">
  <dimension ref="A1:K17"/>
  <sheetViews>
    <sheetView tabSelected="1" view="pageLayout" zoomScaleNormal="70" workbookViewId="0" topLeftCell="A1">
      <selection activeCell="B9" sqref="B9"/>
    </sheetView>
  </sheetViews>
  <sheetFormatPr defaultColWidth="11.375" defaultRowHeight="12.75"/>
  <cols>
    <col min="1" max="1" width="8.25390625" style="85" customWidth="1"/>
    <col min="2" max="2" width="31.75390625" style="85" customWidth="1"/>
    <col min="3" max="3" width="7.75390625" style="85" customWidth="1"/>
    <col min="4" max="4" width="9.75390625" style="85" customWidth="1"/>
    <col min="5" max="5" width="12.75390625" style="86" customWidth="1"/>
    <col min="6" max="7" width="13.75390625" style="86" customWidth="1"/>
    <col min="8" max="8" width="16.125" style="86" customWidth="1"/>
    <col min="9" max="9" width="5.75390625" style="86" customWidth="1"/>
    <col min="10" max="10" width="14.875" style="86" customWidth="1"/>
    <col min="11" max="11" width="19.375" style="85" customWidth="1"/>
    <col min="12" max="16384" width="11.375" style="85" customWidth="1"/>
  </cols>
  <sheetData>
    <row r="1" spans="1:10" ht="21.75" customHeight="1">
      <c r="A1" s="332" t="s">
        <v>306</v>
      </c>
      <c r="B1" s="332"/>
      <c r="C1" s="332"/>
      <c r="D1" s="332"/>
      <c r="E1" s="332"/>
      <c r="F1" s="332"/>
      <c r="G1" s="332"/>
      <c r="H1" s="332"/>
      <c r="I1" s="332"/>
      <c r="J1" s="332"/>
    </row>
    <row r="2" spans="1:11" s="106" customFormat="1" ht="63" customHeight="1">
      <c r="A2" s="339" t="s">
        <v>0</v>
      </c>
      <c r="B2" s="339"/>
      <c r="C2" s="129" t="s">
        <v>6</v>
      </c>
      <c r="D2" s="129" t="s">
        <v>1</v>
      </c>
      <c r="E2" s="130" t="s">
        <v>304</v>
      </c>
      <c r="F2" s="129" t="s">
        <v>2</v>
      </c>
      <c r="G2" s="129" t="s">
        <v>7</v>
      </c>
      <c r="H2" s="129" t="s">
        <v>3</v>
      </c>
      <c r="I2" s="129" t="s">
        <v>8</v>
      </c>
      <c r="J2" s="129" t="s">
        <v>4</v>
      </c>
      <c r="K2" s="155" t="s">
        <v>23</v>
      </c>
    </row>
    <row r="3" spans="1:11" s="25" customFormat="1" ht="13.5" customHeight="1">
      <c r="A3" s="340" t="s">
        <v>12</v>
      </c>
      <c r="B3" s="341"/>
      <c r="C3" s="156" t="s">
        <v>13</v>
      </c>
      <c r="D3" s="157" t="s">
        <v>14</v>
      </c>
      <c r="E3" s="121" t="s">
        <v>15</v>
      </c>
      <c r="F3" s="121" t="s">
        <v>16</v>
      </c>
      <c r="G3" s="158" t="s">
        <v>17</v>
      </c>
      <c r="H3" s="159" t="s">
        <v>18</v>
      </c>
      <c r="I3" s="160" t="s">
        <v>19</v>
      </c>
      <c r="J3" s="161" t="s">
        <v>20</v>
      </c>
      <c r="K3" s="119">
        <v>10</v>
      </c>
    </row>
    <row r="4" spans="1:11" s="106" customFormat="1" ht="273" customHeight="1">
      <c r="A4" s="63">
        <v>1</v>
      </c>
      <c r="B4" s="167" t="s">
        <v>308</v>
      </c>
      <c r="C4" s="168">
        <v>100</v>
      </c>
      <c r="D4" s="321" t="s">
        <v>307</v>
      </c>
      <c r="E4" s="110"/>
      <c r="F4" s="164"/>
      <c r="G4" s="109">
        <f>ROUND(F4*(1+(I4/100)),2)</f>
        <v>0</v>
      </c>
      <c r="H4" s="108">
        <f>C4*F4</f>
        <v>0</v>
      </c>
      <c r="I4" s="289">
        <v>8</v>
      </c>
      <c r="J4" s="108">
        <f>H4+H4*I4/100</f>
        <v>0</v>
      </c>
      <c r="K4" s="107"/>
    </row>
    <row r="5" spans="1:11" s="106" customFormat="1" ht="12.75">
      <c r="A5" s="104"/>
      <c r="B5" s="104"/>
      <c r="C5" s="170"/>
      <c r="D5" s="171"/>
      <c r="E5" s="5"/>
      <c r="F5" s="343" t="s">
        <v>10</v>
      </c>
      <c r="G5" s="343"/>
      <c r="H5" s="105">
        <f>SUM(H4:H4)</f>
        <v>0</v>
      </c>
      <c r="I5" s="5"/>
      <c r="J5" s="105">
        <f>SUM(J4:J4)</f>
        <v>0</v>
      </c>
      <c r="K5" s="100"/>
    </row>
    <row r="6" spans="1:11" s="87" customFormat="1" ht="54" customHeight="1">
      <c r="A6" s="87" t="s">
        <v>9</v>
      </c>
      <c r="B6" s="85"/>
      <c r="C6" s="85"/>
      <c r="D6" s="85"/>
      <c r="E6" s="86"/>
      <c r="F6" s="97"/>
      <c r="G6" s="98"/>
      <c r="H6" s="86"/>
      <c r="I6" s="86"/>
      <c r="J6" s="86"/>
      <c r="K6" s="85"/>
    </row>
    <row r="7" spans="1:6" ht="12.75">
      <c r="A7" s="87"/>
      <c r="F7" s="97"/>
    </row>
    <row r="8" spans="1:10" ht="12.75">
      <c r="A8" s="172"/>
      <c r="B8" s="173"/>
      <c r="C8" s="174"/>
      <c r="D8" s="174"/>
      <c r="E8" s="174"/>
      <c r="F8" s="175"/>
      <c r="G8" s="176"/>
      <c r="H8" s="176"/>
      <c r="I8" s="176"/>
      <c r="J8" s="39"/>
    </row>
    <row r="9" spans="1:10" ht="12.75">
      <c r="A9" s="96" t="s">
        <v>208</v>
      </c>
      <c r="B9" s="94"/>
      <c r="C9" s="94"/>
      <c r="D9" s="94"/>
      <c r="E9" s="94"/>
      <c r="F9" s="95"/>
      <c r="G9" s="87"/>
      <c r="H9" s="87"/>
      <c r="I9" s="92"/>
      <c r="J9" s="92"/>
    </row>
    <row r="10" spans="1:10" ht="12.75">
      <c r="A10" s="87"/>
      <c r="B10" s="87"/>
      <c r="C10" s="87"/>
      <c r="D10" s="87"/>
      <c r="E10" s="89"/>
      <c r="F10" s="94"/>
      <c r="G10" s="93"/>
      <c r="H10" s="92"/>
      <c r="I10" s="92"/>
      <c r="J10" s="92"/>
    </row>
    <row r="11" spans="1:10" ht="12.75">
      <c r="A11" s="337" t="s">
        <v>21</v>
      </c>
      <c r="B11" s="337"/>
      <c r="C11" s="337"/>
      <c r="D11" s="337"/>
      <c r="E11" s="337"/>
      <c r="F11" s="337"/>
      <c r="G11" s="337"/>
      <c r="H11" s="337"/>
      <c r="I11" s="337"/>
      <c r="J11" s="337"/>
    </row>
    <row r="12" spans="1:10" ht="12.75">
      <c r="A12" s="33"/>
      <c r="B12" s="34"/>
      <c r="C12" s="34"/>
      <c r="D12" s="34"/>
      <c r="E12" s="34"/>
      <c r="F12" s="34"/>
      <c r="G12" s="34"/>
      <c r="H12" s="34"/>
      <c r="I12" s="34"/>
      <c r="J12" s="34"/>
    </row>
    <row r="13" spans="1:10" ht="12.75">
      <c r="A13" s="23" t="s">
        <v>11</v>
      </c>
      <c r="B13" s="87"/>
      <c r="C13" s="87"/>
      <c r="D13" s="87"/>
      <c r="E13" s="89"/>
      <c r="F13" s="89"/>
      <c r="G13" s="89"/>
      <c r="H13" s="89"/>
      <c r="I13" s="89"/>
      <c r="J13" s="89"/>
    </row>
    <row r="14" spans="1:10" ht="12.75">
      <c r="A14" s="23"/>
      <c r="B14" s="87"/>
      <c r="C14" s="87"/>
      <c r="D14" s="87"/>
      <c r="E14" s="89"/>
      <c r="F14" s="89"/>
      <c r="G14" s="89"/>
      <c r="H14" s="89"/>
      <c r="I14" s="89"/>
      <c r="J14" s="89"/>
    </row>
    <row r="15" spans="1:10" ht="12.75">
      <c r="A15" s="87"/>
      <c r="B15" s="87"/>
      <c r="C15" s="87"/>
      <c r="D15" s="87"/>
      <c r="E15" s="89"/>
      <c r="F15" s="89"/>
      <c r="G15" s="89"/>
      <c r="H15" s="89"/>
      <c r="I15" s="89"/>
      <c r="J15" s="89"/>
    </row>
    <row r="16" spans="6:10" ht="12.75">
      <c r="F16" s="89"/>
      <c r="G16" s="89"/>
      <c r="H16" s="89"/>
      <c r="I16" s="89"/>
      <c r="J16" s="89"/>
    </row>
    <row r="17" ht="12.75">
      <c r="H17" s="88"/>
    </row>
  </sheetData>
  <sheetProtection/>
  <mergeCells count="5">
    <mergeCell ref="A1:J1"/>
    <mergeCell ref="A2:B2"/>
    <mergeCell ref="A3:B3"/>
    <mergeCell ref="F5:G5"/>
    <mergeCell ref="A11:J11"/>
  </mergeCells>
  <printOptions/>
  <pageMargins left="0.28" right="0.26" top="1" bottom="0.51" header="0.33" footer="0.23"/>
  <pageSetup fitToHeight="0" horizontalDpi="600" verticalDpi="600" orientation="landscape" scale="87" r:id="rId1"/>
  <headerFooter alignWithMargins="0">
    <oddHeader>&amp;LNr sprawy ZP/39/2018&amp;CZestawienie asortymentowo-ilościowo-cenowe
&amp;RZałącznik nr 2 SIWZ</oddHeader>
    <oddFooter>&amp;CStrona &amp;P z &amp;N&amp;R&amp;A</oddFooter>
  </headerFooter>
  <colBreaks count="1" manualBreakCount="1">
    <brk id="11" max="4" man="1"/>
  </colBreaks>
</worksheet>
</file>

<file path=xl/worksheets/sheet42.xml><?xml version="1.0" encoding="utf-8"?>
<worksheet xmlns="http://schemas.openxmlformats.org/spreadsheetml/2006/main" xmlns:r="http://schemas.openxmlformats.org/officeDocument/2006/relationships">
  <dimension ref="A1:A1"/>
  <sheetViews>
    <sheetView tabSelected="1" view="pageLayout" workbookViewId="0" topLeftCell="A1">
      <selection activeCell="B9" sqref="B9"/>
    </sheetView>
  </sheetViews>
  <sheetFormatPr defaultColWidth="9.00390625" defaultRowHeight="12.75"/>
  <sheetData/>
  <sheetProtection/>
  <printOptions/>
  <pageMargins left="0.28" right="0.26" top="1" bottom="0.51" header="0.33" footer="0.23"/>
  <pageSetup orientation="landscape" scale="90" r:id="rId1"/>
  <headerFooter alignWithMargins="0">
    <oddHeader>&amp;LNr sprawy ZP/39/2018&amp;CZestawienie asortymentowo-ilościowo-cenowe
&amp;RZałącznik nr 2 SIWZ</oddHeader>
    <oddFooter>&amp;CStrona &amp;P z &amp;N&amp;R&amp;A</oddFooter>
  </headerFooter>
</worksheet>
</file>

<file path=xl/worksheets/sheet5.xml><?xml version="1.0" encoding="utf-8"?>
<worksheet xmlns="http://schemas.openxmlformats.org/spreadsheetml/2006/main" xmlns:r="http://schemas.openxmlformats.org/officeDocument/2006/relationships">
  <dimension ref="A1:K19"/>
  <sheetViews>
    <sheetView tabSelected="1" view="pageLayout" zoomScaleNormal="70" workbookViewId="0" topLeftCell="A1">
      <selection activeCell="B9" sqref="B9"/>
    </sheetView>
  </sheetViews>
  <sheetFormatPr defaultColWidth="11.375" defaultRowHeight="12.75"/>
  <cols>
    <col min="1" max="1" width="8.25390625" style="85" customWidth="1"/>
    <col min="2" max="2" width="37.875" style="85" customWidth="1"/>
    <col min="3" max="3" width="11.00390625" style="85" customWidth="1"/>
    <col min="4" max="4" width="7.875" style="85" customWidth="1"/>
    <col min="5" max="5" width="12.75390625" style="86" customWidth="1"/>
    <col min="6" max="7" width="13.75390625" style="86" customWidth="1"/>
    <col min="8" max="8" width="16.125" style="86" customWidth="1"/>
    <col min="9" max="9" width="5.75390625" style="86" customWidth="1"/>
    <col min="10" max="10" width="14.875" style="86" customWidth="1"/>
    <col min="11" max="11" width="19.375" style="85" customWidth="1"/>
    <col min="12" max="16384" width="11.375" style="85" customWidth="1"/>
  </cols>
  <sheetData>
    <row r="1" spans="1:10" ht="21.75" customHeight="1">
      <c r="A1" s="332" t="s">
        <v>227</v>
      </c>
      <c r="B1" s="332"/>
      <c r="C1" s="332"/>
      <c r="D1" s="332"/>
      <c r="E1" s="332"/>
      <c r="F1" s="332"/>
      <c r="G1" s="332"/>
      <c r="H1" s="332"/>
      <c r="I1" s="332"/>
      <c r="J1" s="332"/>
    </row>
    <row r="2" spans="1:11" s="106" customFormat="1" ht="63" customHeight="1">
      <c r="A2" s="339" t="s">
        <v>0</v>
      </c>
      <c r="B2" s="339"/>
      <c r="C2" s="129" t="s">
        <v>6</v>
      </c>
      <c r="D2" s="129" t="s">
        <v>1</v>
      </c>
      <c r="E2" s="130" t="s">
        <v>304</v>
      </c>
      <c r="F2" s="129" t="s">
        <v>2</v>
      </c>
      <c r="G2" s="129" t="s">
        <v>7</v>
      </c>
      <c r="H2" s="129" t="s">
        <v>3</v>
      </c>
      <c r="I2" s="129" t="s">
        <v>8</v>
      </c>
      <c r="J2" s="129" t="s">
        <v>4</v>
      </c>
      <c r="K2" s="155" t="s">
        <v>23</v>
      </c>
    </row>
    <row r="3" spans="1:11" s="25" customFormat="1" ht="13.5" customHeight="1">
      <c r="A3" s="340" t="s">
        <v>12</v>
      </c>
      <c r="B3" s="341"/>
      <c r="C3" s="156" t="s">
        <v>13</v>
      </c>
      <c r="D3" s="157" t="s">
        <v>14</v>
      </c>
      <c r="E3" s="121" t="s">
        <v>15</v>
      </c>
      <c r="F3" s="121" t="s">
        <v>16</v>
      </c>
      <c r="G3" s="158" t="s">
        <v>17</v>
      </c>
      <c r="H3" s="159" t="s">
        <v>18</v>
      </c>
      <c r="I3" s="160" t="s">
        <v>19</v>
      </c>
      <c r="J3" s="161" t="s">
        <v>20</v>
      </c>
      <c r="K3" s="119">
        <v>10</v>
      </c>
    </row>
    <row r="4" spans="1:11" s="106" customFormat="1" ht="165.75">
      <c r="A4" s="63">
        <v>1</v>
      </c>
      <c r="B4" s="162" t="s">
        <v>198</v>
      </c>
      <c r="C4" s="163">
        <v>2</v>
      </c>
      <c r="D4" s="111" t="s">
        <v>5</v>
      </c>
      <c r="E4" s="110"/>
      <c r="F4" s="164"/>
      <c r="G4" s="109">
        <f>ROUND(F4*(1+(I4/100)),2)</f>
        <v>0</v>
      </c>
      <c r="H4" s="108">
        <f>C4*F4</f>
        <v>0</v>
      </c>
      <c r="I4" s="148">
        <v>8</v>
      </c>
      <c r="J4" s="108">
        <f>H4+H4*I4/100</f>
        <v>0</v>
      </c>
      <c r="K4" s="107"/>
    </row>
    <row r="5" spans="1:11" s="106" customFormat="1" ht="153">
      <c r="A5" s="63">
        <v>2</v>
      </c>
      <c r="B5" s="166" t="s">
        <v>199</v>
      </c>
      <c r="C5" s="163">
        <v>12</v>
      </c>
      <c r="D5" s="111" t="s">
        <v>5</v>
      </c>
      <c r="E5" s="110"/>
      <c r="F5" s="164"/>
      <c r="G5" s="109">
        <f>ROUND(F5*(1+(I5/100)),2)</f>
        <v>0</v>
      </c>
      <c r="H5" s="108">
        <f>C5*F5</f>
        <v>0</v>
      </c>
      <c r="I5" s="148">
        <v>8</v>
      </c>
      <c r="J5" s="108">
        <f>H5+H5*I5/100</f>
        <v>0</v>
      </c>
      <c r="K5" s="107"/>
    </row>
    <row r="6" spans="1:11" s="87" customFormat="1" ht="191.25">
      <c r="A6" s="63">
        <v>3</v>
      </c>
      <c r="B6" s="167" t="s">
        <v>200</v>
      </c>
      <c r="C6" s="168">
        <v>3</v>
      </c>
      <c r="D6" s="111" t="s">
        <v>5</v>
      </c>
      <c r="E6" s="110"/>
      <c r="F6" s="164"/>
      <c r="G6" s="109">
        <f>ROUND(F6*(1+(I6/100)),2)</f>
        <v>0</v>
      </c>
      <c r="H6" s="108">
        <f>C6*F6</f>
        <v>0</v>
      </c>
      <c r="I6" s="148">
        <v>8</v>
      </c>
      <c r="J6" s="108">
        <f>H6+H6*I6/100</f>
        <v>0</v>
      </c>
      <c r="K6" s="107"/>
    </row>
    <row r="7" spans="1:11" ht="12.75">
      <c r="A7" s="104"/>
      <c r="B7" s="104"/>
      <c r="C7" s="170"/>
      <c r="D7" s="171"/>
      <c r="E7" s="5"/>
      <c r="F7" s="343" t="s">
        <v>10</v>
      </c>
      <c r="G7" s="343"/>
      <c r="H7" s="105">
        <f>SUM(H4:H6)</f>
        <v>0</v>
      </c>
      <c r="I7" s="5"/>
      <c r="J7" s="105">
        <f>SUM(J4:J6)</f>
        <v>0</v>
      </c>
      <c r="K7" s="100"/>
    </row>
    <row r="8" spans="1:7" ht="12.75">
      <c r="A8" s="87" t="s">
        <v>9</v>
      </c>
      <c r="F8" s="97"/>
      <c r="G8" s="98"/>
    </row>
    <row r="9" spans="1:6" ht="12.75">
      <c r="A9" s="87"/>
      <c r="F9" s="97"/>
    </row>
    <row r="10" spans="1:10" ht="12.75">
      <c r="A10" s="172"/>
      <c r="B10" s="173"/>
      <c r="C10" s="174"/>
      <c r="D10" s="174"/>
      <c r="E10" s="174"/>
      <c r="F10" s="175"/>
      <c r="G10" s="176"/>
      <c r="H10" s="176"/>
      <c r="I10" s="176"/>
      <c r="J10" s="39"/>
    </row>
    <row r="11" spans="1:10" ht="12.75">
      <c r="A11" s="96" t="s">
        <v>208</v>
      </c>
      <c r="B11" s="94"/>
      <c r="C11" s="94"/>
      <c r="D11" s="94"/>
      <c r="E11" s="94"/>
      <c r="F11" s="95"/>
      <c r="G11" s="87"/>
      <c r="H11" s="87"/>
      <c r="I11" s="92"/>
      <c r="J11" s="92"/>
    </row>
    <row r="12" spans="1:10" ht="12.75">
      <c r="A12" s="87"/>
      <c r="B12" s="87"/>
      <c r="C12" s="87"/>
      <c r="D12" s="87"/>
      <c r="E12" s="89"/>
      <c r="F12" s="94"/>
      <c r="G12" s="93"/>
      <c r="H12" s="92"/>
      <c r="I12" s="92"/>
      <c r="J12" s="92"/>
    </row>
    <row r="13" spans="1:10" ht="12.75">
      <c r="A13" s="337" t="s">
        <v>21</v>
      </c>
      <c r="B13" s="337"/>
      <c r="C13" s="337"/>
      <c r="D13" s="337"/>
      <c r="E13" s="337"/>
      <c r="F13" s="337"/>
      <c r="G13" s="337"/>
      <c r="H13" s="337"/>
      <c r="I13" s="337"/>
      <c r="J13" s="337"/>
    </row>
    <row r="14" spans="1:10" ht="12.75">
      <c r="A14" s="33"/>
      <c r="B14" s="34"/>
      <c r="C14" s="34"/>
      <c r="D14" s="34"/>
      <c r="E14" s="34"/>
      <c r="F14" s="34"/>
      <c r="G14" s="34"/>
      <c r="H14" s="34"/>
      <c r="I14" s="34"/>
      <c r="J14" s="34"/>
    </row>
    <row r="15" spans="1:10" ht="12.75">
      <c r="A15" s="23" t="s">
        <v>11</v>
      </c>
      <c r="B15" s="87"/>
      <c r="C15" s="87"/>
      <c r="D15" s="87"/>
      <c r="E15" s="89"/>
      <c r="F15" s="89"/>
      <c r="G15" s="89"/>
      <c r="H15" s="89"/>
      <c r="I15" s="89"/>
      <c r="J15" s="89"/>
    </row>
    <row r="16" spans="1:10" ht="12.75">
      <c r="A16" s="23"/>
      <c r="B16" s="87"/>
      <c r="C16" s="87"/>
      <c r="D16" s="87"/>
      <c r="E16" s="89"/>
      <c r="F16" s="89"/>
      <c r="G16" s="89"/>
      <c r="H16" s="89"/>
      <c r="I16" s="89"/>
      <c r="J16" s="89"/>
    </row>
    <row r="17" spans="1:10" ht="12.75">
      <c r="A17" s="87"/>
      <c r="B17" s="87"/>
      <c r="C17" s="87"/>
      <c r="D17" s="87"/>
      <c r="E17" s="89"/>
      <c r="F17" s="89"/>
      <c r="G17" s="89"/>
      <c r="H17" s="89"/>
      <c r="I17" s="89"/>
      <c r="J17" s="89"/>
    </row>
    <row r="18" spans="6:10" ht="12.75">
      <c r="F18" s="89"/>
      <c r="G18" s="89"/>
      <c r="H18" s="89"/>
      <c r="I18" s="89"/>
      <c r="J18" s="89"/>
    </row>
    <row r="19" ht="12.75">
      <c r="H19" s="88"/>
    </row>
  </sheetData>
  <sheetProtection/>
  <mergeCells count="5">
    <mergeCell ref="A1:J1"/>
    <mergeCell ref="A2:B2"/>
    <mergeCell ref="A3:B3"/>
    <mergeCell ref="F7:G7"/>
    <mergeCell ref="A13:J13"/>
  </mergeCells>
  <printOptions/>
  <pageMargins left="0.28" right="0.26" top="1" bottom="0.51" header="0.33" footer="0.23"/>
  <pageSetup fitToHeight="0" horizontalDpi="600" verticalDpi="600" orientation="landscape" scale="84" r:id="rId1"/>
  <headerFooter alignWithMargins="0">
    <oddHeader>&amp;LNr sprawy ZP/39/2018&amp;CZestawienie asortymentowo-ilościowo-cenowe
&amp;RZałącznik nr 2 SIWZ</oddHeader>
    <oddFooter>&amp;CStrona &amp;P z &amp;N&amp;R&amp;A</oddFooter>
  </headerFooter>
  <rowBreaks count="1" manualBreakCount="1">
    <brk id="5" max="10" man="1"/>
  </rowBreaks>
  <colBreaks count="1" manualBreakCount="1">
    <brk id="11" max="6" man="1"/>
  </colBreaks>
</worksheet>
</file>

<file path=xl/worksheets/sheet6.xml><?xml version="1.0" encoding="utf-8"?>
<worksheet xmlns="http://schemas.openxmlformats.org/spreadsheetml/2006/main" xmlns:r="http://schemas.openxmlformats.org/officeDocument/2006/relationships">
  <dimension ref="A1:K19"/>
  <sheetViews>
    <sheetView tabSelected="1" view="pageLayout" zoomScaleNormal="70" workbookViewId="0" topLeftCell="A1">
      <selection activeCell="B9" sqref="B9"/>
    </sheetView>
  </sheetViews>
  <sheetFormatPr defaultColWidth="11.375" defaultRowHeight="12.75"/>
  <cols>
    <col min="1" max="1" width="8.25390625" style="85" customWidth="1"/>
    <col min="2" max="2" width="31.75390625" style="85" customWidth="1"/>
    <col min="3" max="3" width="11.00390625" style="85" customWidth="1"/>
    <col min="4" max="4" width="7.875" style="85" customWidth="1"/>
    <col min="5" max="5" width="12.75390625" style="86" customWidth="1"/>
    <col min="6" max="7" width="13.75390625" style="86" customWidth="1"/>
    <col min="8" max="8" width="16.125" style="86" customWidth="1"/>
    <col min="9" max="9" width="5.75390625" style="86" customWidth="1"/>
    <col min="10" max="10" width="14.875" style="86" customWidth="1"/>
    <col min="11" max="11" width="19.375" style="85" customWidth="1"/>
    <col min="12" max="16384" width="11.375" style="85" customWidth="1"/>
  </cols>
  <sheetData>
    <row r="1" spans="1:10" ht="21.75" customHeight="1">
      <c r="A1" s="332" t="s">
        <v>228</v>
      </c>
      <c r="B1" s="332"/>
      <c r="C1" s="332"/>
      <c r="D1" s="332"/>
      <c r="E1" s="332"/>
      <c r="F1" s="332"/>
      <c r="G1" s="332"/>
      <c r="H1" s="332"/>
      <c r="I1" s="332"/>
      <c r="J1" s="332"/>
    </row>
    <row r="2" spans="1:11" s="106" customFormat="1" ht="63" customHeight="1">
      <c r="A2" s="339" t="s">
        <v>0</v>
      </c>
      <c r="B2" s="339"/>
      <c r="C2" s="129" t="s">
        <v>6</v>
      </c>
      <c r="D2" s="129" t="s">
        <v>1</v>
      </c>
      <c r="E2" s="130" t="s">
        <v>304</v>
      </c>
      <c r="F2" s="129" t="s">
        <v>2</v>
      </c>
      <c r="G2" s="129" t="s">
        <v>7</v>
      </c>
      <c r="H2" s="129" t="s">
        <v>3</v>
      </c>
      <c r="I2" s="129" t="s">
        <v>8</v>
      </c>
      <c r="J2" s="129" t="s">
        <v>4</v>
      </c>
      <c r="K2" s="155" t="s">
        <v>23</v>
      </c>
    </row>
    <row r="3" spans="1:11" s="25" customFormat="1" ht="13.5" customHeight="1">
      <c r="A3" s="340" t="s">
        <v>12</v>
      </c>
      <c r="B3" s="341"/>
      <c r="C3" s="156" t="s">
        <v>13</v>
      </c>
      <c r="D3" s="157" t="s">
        <v>14</v>
      </c>
      <c r="E3" s="121" t="s">
        <v>15</v>
      </c>
      <c r="F3" s="121" t="s">
        <v>16</v>
      </c>
      <c r="G3" s="158" t="s">
        <v>17</v>
      </c>
      <c r="H3" s="159" t="s">
        <v>18</v>
      </c>
      <c r="I3" s="160" t="s">
        <v>19</v>
      </c>
      <c r="J3" s="161" t="s">
        <v>20</v>
      </c>
      <c r="K3" s="119">
        <v>10</v>
      </c>
    </row>
    <row r="4" spans="1:11" s="106" customFormat="1" ht="127.5">
      <c r="A4" s="63">
        <v>1</v>
      </c>
      <c r="B4" s="162" t="s">
        <v>201</v>
      </c>
      <c r="C4" s="163">
        <v>10</v>
      </c>
      <c r="D4" s="111" t="s">
        <v>5</v>
      </c>
      <c r="E4" s="110"/>
      <c r="F4" s="164"/>
      <c r="G4" s="109">
        <f>ROUND(F4*(1+(I4/100)),2)</f>
        <v>0</v>
      </c>
      <c r="H4" s="108">
        <f>C4*F4</f>
        <v>0</v>
      </c>
      <c r="I4" s="148">
        <v>8</v>
      </c>
      <c r="J4" s="108">
        <f>H4+H4*I4/100</f>
        <v>0</v>
      </c>
      <c r="K4" s="107"/>
    </row>
    <row r="5" spans="1:11" s="106" customFormat="1" ht="117.75" customHeight="1">
      <c r="A5" s="63">
        <v>2</v>
      </c>
      <c r="B5" s="166" t="s">
        <v>202</v>
      </c>
      <c r="C5" s="163">
        <v>10</v>
      </c>
      <c r="D5" s="111" t="s">
        <v>5</v>
      </c>
      <c r="E5" s="110"/>
      <c r="F5" s="164"/>
      <c r="G5" s="109">
        <f>ROUND(F5*(1+(I5/100)),2)</f>
        <v>0</v>
      </c>
      <c r="H5" s="108">
        <f>C5*F5</f>
        <v>0</v>
      </c>
      <c r="I5" s="148">
        <v>8</v>
      </c>
      <c r="J5" s="108">
        <f>H5+H5*I5/100</f>
        <v>0</v>
      </c>
      <c r="K5" s="107"/>
    </row>
    <row r="6" spans="1:11" s="87" customFormat="1" ht="125.25" customHeight="1">
      <c r="A6" s="63">
        <v>3</v>
      </c>
      <c r="B6" s="167" t="s">
        <v>203</v>
      </c>
      <c r="C6" s="168">
        <v>5</v>
      </c>
      <c r="D6" s="111" t="s">
        <v>5</v>
      </c>
      <c r="E6" s="110"/>
      <c r="F6" s="164"/>
      <c r="G6" s="109">
        <f>ROUND(F6*(1+(I6/100)),2)</f>
        <v>0</v>
      </c>
      <c r="H6" s="108">
        <f>C6*F6</f>
        <v>0</v>
      </c>
      <c r="I6" s="148">
        <v>8</v>
      </c>
      <c r="J6" s="108">
        <f>H6+H6*I6/100</f>
        <v>0</v>
      </c>
      <c r="K6" s="107"/>
    </row>
    <row r="7" spans="1:11" ht="12.75">
      <c r="A7" s="104"/>
      <c r="B7" s="104"/>
      <c r="C7" s="170"/>
      <c r="D7" s="171"/>
      <c r="E7" s="5"/>
      <c r="F7" s="343" t="s">
        <v>10</v>
      </c>
      <c r="G7" s="343"/>
      <c r="H7" s="105">
        <f>SUM(H4:H6)</f>
        <v>0</v>
      </c>
      <c r="I7" s="5"/>
      <c r="J7" s="105">
        <f>SUM(J4:J6)</f>
        <v>0</v>
      </c>
      <c r="K7" s="100"/>
    </row>
    <row r="8" spans="1:7" ht="12.75">
      <c r="A8" s="87" t="s">
        <v>9</v>
      </c>
      <c r="F8" s="97"/>
      <c r="G8" s="98"/>
    </row>
    <row r="9" spans="1:6" ht="12.75">
      <c r="A9" s="87"/>
      <c r="F9" s="97"/>
    </row>
    <row r="10" spans="1:10" ht="12.75">
      <c r="A10" s="172"/>
      <c r="B10" s="173"/>
      <c r="C10" s="174"/>
      <c r="D10" s="174"/>
      <c r="E10" s="174"/>
      <c r="F10" s="175"/>
      <c r="G10" s="176"/>
      <c r="H10" s="176"/>
      <c r="I10" s="176"/>
      <c r="J10" s="39"/>
    </row>
    <row r="11" spans="1:10" ht="12.75">
      <c r="A11" s="96" t="s">
        <v>208</v>
      </c>
      <c r="B11" s="94"/>
      <c r="C11" s="94"/>
      <c r="D11" s="94"/>
      <c r="E11" s="94"/>
      <c r="F11" s="95"/>
      <c r="G11" s="87"/>
      <c r="H11" s="87"/>
      <c r="I11" s="92"/>
      <c r="J11" s="92"/>
    </row>
    <row r="12" spans="1:10" ht="12.75">
      <c r="A12" s="87"/>
      <c r="B12" s="87"/>
      <c r="C12" s="87"/>
      <c r="D12" s="87"/>
      <c r="E12" s="89"/>
      <c r="F12" s="94"/>
      <c r="G12" s="93"/>
      <c r="H12" s="92"/>
      <c r="I12" s="92"/>
      <c r="J12" s="92"/>
    </row>
    <row r="13" spans="1:10" ht="12.75">
      <c r="A13" s="337" t="s">
        <v>21</v>
      </c>
      <c r="B13" s="337"/>
      <c r="C13" s="337"/>
      <c r="D13" s="337"/>
      <c r="E13" s="337"/>
      <c r="F13" s="337"/>
      <c r="G13" s="337"/>
      <c r="H13" s="337"/>
      <c r="I13" s="337"/>
      <c r="J13" s="337"/>
    </row>
    <row r="14" spans="1:10" ht="12.75">
      <c r="A14" s="33"/>
      <c r="B14" s="34"/>
      <c r="C14" s="34"/>
      <c r="D14" s="34"/>
      <c r="E14" s="34"/>
      <c r="F14" s="34"/>
      <c r="G14" s="34"/>
      <c r="H14" s="34"/>
      <c r="I14" s="34"/>
      <c r="J14" s="34"/>
    </row>
    <row r="15" spans="1:10" ht="12.75">
      <c r="A15" s="23" t="s">
        <v>11</v>
      </c>
      <c r="B15" s="87"/>
      <c r="C15" s="87"/>
      <c r="D15" s="87"/>
      <c r="E15" s="89"/>
      <c r="F15" s="89"/>
      <c r="G15" s="89"/>
      <c r="H15" s="89"/>
      <c r="I15" s="89"/>
      <c r="J15" s="89"/>
    </row>
    <row r="16" spans="1:10" ht="12.75">
      <c r="A16" s="23"/>
      <c r="B16" s="87"/>
      <c r="C16" s="87"/>
      <c r="D16" s="87"/>
      <c r="E16" s="89"/>
      <c r="F16" s="89"/>
      <c r="G16" s="89"/>
      <c r="H16" s="89"/>
      <c r="I16" s="89"/>
      <c r="J16" s="89"/>
    </row>
    <row r="17" spans="1:10" ht="12.75">
      <c r="A17" s="87"/>
      <c r="B17" s="87"/>
      <c r="C17" s="87"/>
      <c r="D17" s="87"/>
      <c r="E17" s="89"/>
      <c r="F17" s="89"/>
      <c r="G17" s="89"/>
      <c r="H17" s="89"/>
      <c r="I17" s="89"/>
      <c r="J17" s="89"/>
    </row>
    <row r="18" spans="6:10" ht="12.75">
      <c r="F18" s="89"/>
      <c r="G18" s="89"/>
      <c r="H18" s="89"/>
      <c r="I18" s="89"/>
      <c r="J18" s="89"/>
    </row>
    <row r="19" ht="12.75">
      <c r="H19" s="88"/>
    </row>
  </sheetData>
  <sheetProtection/>
  <mergeCells count="5">
    <mergeCell ref="A1:J1"/>
    <mergeCell ref="A2:B2"/>
    <mergeCell ref="A3:B3"/>
    <mergeCell ref="F7:G7"/>
    <mergeCell ref="A13:J13"/>
  </mergeCells>
  <printOptions/>
  <pageMargins left="0.28" right="0.26" top="1" bottom="0.51" header="0.33" footer="0.23"/>
  <pageSetup fitToHeight="0" horizontalDpi="600" verticalDpi="600" orientation="landscape" scale="85" r:id="rId1"/>
  <headerFooter alignWithMargins="0">
    <oddHeader>&amp;LNr sprawy ZP/39/2018&amp;CZestawienie asortymentowo-ilościowo-cenowe
&amp;RZałącznik nr 2 SIWZ</oddHeader>
    <oddFooter>&amp;CStrona &amp;P z &amp;N&amp;R&amp;A</oddFooter>
  </headerFooter>
  <colBreaks count="1" manualBreakCount="1">
    <brk id="11" max="6" man="1"/>
  </colBreaks>
</worksheet>
</file>

<file path=xl/worksheets/sheet7.xml><?xml version="1.0" encoding="utf-8"?>
<worksheet xmlns="http://schemas.openxmlformats.org/spreadsheetml/2006/main" xmlns:r="http://schemas.openxmlformats.org/officeDocument/2006/relationships">
  <dimension ref="A1:K44"/>
  <sheetViews>
    <sheetView tabSelected="1" view="pageLayout" zoomScaleNormal="70" workbookViewId="0" topLeftCell="A10">
      <selection activeCell="B9" sqref="B9"/>
    </sheetView>
  </sheetViews>
  <sheetFormatPr defaultColWidth="11.375" defaultRowHeight="12.75"/>
  <cols>
    <col min="1" max="1" width="8.25390625" style="8" customWidth="1"/>
    <col min="2" max="2" width="39.37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229</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v>8</v>
      </c>
      <c r="J3" s="32" t="s">
        <v>20</v>
      </c>
      <c r="K3" s="50">
        <v>11</v>
      </c>
    </row>
    <row r="4" spans="1:11" s="25" customFormat="1" ht="270.75" customHeight="1">
      <c r="A4" s="68">
        <v>1</v>
      </c>
      <c r="B4" s="78" t="s">
        <v>24</v>
      </c>
      <c r="C4" s="72">
        <v>50</v>
      </c>
      <c r="D4" s="12" t="s">
        <v>5</v>
      </c>
      <c r="E4" s="13"/>
      <c r="F4" s="52"/>
      <c r="G4" s="42">
        <f>ROUND(F4*(1+(I4/100)),2)</f>
        <v>0</v>
      </c>
      <c r="H4" s="43">
        <f>C4*F4</f>
        <v>0</v>
      </c>
      <c r="I4" s="53">
        <v>8</v>
      </c>
      <c r="J4" s="43">
        <f>H4+H4*I4/100</f>
        <v>0</v>
      </c>
      <c r="K4" s="51"/>
    </row>
    <row r="5" spans="1:11" s="25" customFormat="1" ht="108">
      <c r="A5" s="68">
        <v>2</v>
      </c>
      <c r="B5" s="82" t="s">
        <v>92</v>
      </c>
      <c r="C5" s="72">
        <v>250</v>
      </c>
      <c r="D5" s="12" t="s">
        <v>5</v>
      </c>
      <c r="E5" s="13"/>
      <c r="F5" s="52"/>
      <c r="G5" s="42">
        <f>ROUND(F5*(1+(I5/100)),2)</f>
        <v>0</v>
      </c>
      <c r="H5" s="43">
        <f>C5*F5</f>
        <v>0</v>
      </c>
      <c r="I5" s="53">
        <v>8</v>
      </c>
      <c r="J5" s="43">
        <f>H5+H5*I5/100</f>
        <v>0</v>
      </c>
      <c r="K5" s="51"/>
    </row>
    <row r="6" spans="1:11" s="25" customFormat="1" ht="108">
      <c r="A6" s="68">
        <v>3</v>
      </c>
      <c r="B6" s="82" t="s">
        <v>93</v>
      </c>
      <c r="C6" s="72">
        <v>50</v>
      </c>
      <c r="D6" s="83" t="s">
        <v>5</v>
      </c>
      <c r="E6" s="13"/>
      <c r="F6" s="52"/>
      <c r="G6" s="42">
        <f aca="true" t="shared" si="0" ref="G6:G21">ROUND(F6*(1+(I6/100)),2)</f>
        <v>0</v>
      </c>
      <c r="H6" s="43">
        <f aca="true" t="shared" si="1" ref="H6:H21">C6*F6</f>
        <v>0</v>
      </c>
      <c r="I6" s="53">
        <v>8</v>
      </c>
      <c r="J6" s="43">
        <f aca="true" t="shared" si="2" ref="J6:J21">H6+H6*I6/100</f>
        <v>0</v>
      </c>
      <c r="K6" s="51"/>
    </row>
    <row r="7" spans="1:11" s="25" customFormat="1" ht="108">
      <c r="A7" s="68">
        <v>4</v>
      </c>
      <c r="B7" s="82" t="s">
        <v>94</v>
      </c>
      <c r="C7" s="72">
        <v>50</v>
      </c>
      <c r="D7" s="83" t="s">
        <v>95</v>
      </c>
      <c r="E7" s="13"/>
      <c r="F7" s="52"/>
      <c r="G7" s="42">
        <f t="shared" si="0"/>
        <v>0</v>
      </c>
      <c r="H7" s="43">
        <f t="shared" si="1"/>
        <v>0</v>
      </c>
      <c r="I7" s="53">
        <v>8</v>
      </c>
      <c r="J7" s="43">
        <f t="shared" si="2"/>
        <v>0</v>
      </c>
      <c r="K7" s="51"/>
    </row>
    <row r="8" spans="1:11" s="25" customFormat="1" ht="108">
      <c r="A8" s="68">
        <v>5</v>
      </c>
      <c r="B8" s="84" t="s">
        <v>96</v>
      </c>
      <c r="C8" s="72">
        <v>50</v>
      </c>
      <c r="D8" s="83" t="s">
        <v>95</v>
      </c>
      <c r="E8" s="13"/>
      <c r="F8" s="52"/>
      <c r="G8" s="42">
        <f t="shared" si="0"/>
        <v>0</v>
      </c>
      <c r="H8" s="43">
        <f t="shared" si="1"/>
        <v>0</v>
      </c>
      <c r="I8" s="53">
        <v>8</v>
      </c>
      <c r="J8" s="43">
        <f t="shared" si="2"/>
        <v>0</v>
      </c>
      <c r="K8" s="51"/>
    </row>
    <row r="9" spans="1:11" s="25" customFormat="1" ht="81" customHeight="1">
      <c r="A9" s="63">
        <v>6</v>
      </c>
      <c r="B9" s="78" t="s">
        <v>25</v>
      </c>
      <c r="C9" s="72">
        <v>700</v>
      </c>
      <c r="D9" s="12" t="s">
        <v>5</v>
      </c>
      <c r="E9" s="13"/>
      <c r="F9" s="52"/>
      <c r="G9" s="42">
        <f t="shared" si="0"/>
        <v>0</v>
      </c>
      <c r="H9" s="43">
        <f t="shared" si="1"/>
        <v>0</v>
      </c>
      <c r="I9" s="53">
        <v>8</v>
      </c>
      <c r="J9" s="43">
        <f t="shared" si="2"/>
        <v>0</v>
      </c>
      <c r="K9" s="51"/>
    </row>
    <row r="10" spans="1:11" s="25" customFormat="1" ht="382.5" customHeight="1">
      <c r="A10" s="68">
        <v>7</v>
      </c>
      <c r="B10" s="74" t="s">
        <v>26</v>
      </c>
      <c r="C10" s="72">
        <v>700</v>
      </c>
      <c r="D10" s="12" t="s">
        <v>5</v>
      </c>
      <c r="E10" s="13"/>
      <c r="F10" s="52"/>
      <c r="G10" s="42">
        <f t="shared" si="0"/>
        <v>0</v>
      </c>
      <c r="H10" s="43">
        <f t="shared" si="1"/>
        <v>0</v>
      </c>
      <c r="I10" s="53">
        <v>8</v>
      </c>
      <c r="J10" s="43">
        <f t="shared" si="2"/>
        <v>0</v>
      </c>
      <c r="K10" s="51"/>
    </row>
    <row r="11" spans="1:11" s="25" customFormat="1" ht="234" customHeight="1">
      <c r="A11" s="68">
        <v>8</v>
      </c>
      <c r="B11" s="77" t="s">
        <v>27</v>
      </c>
      <c r="C11" s="72">
        <v>250</v>
      </c>
      <c r="D11" s="12" t="s">
        <v>5</v>
      </c>
      <c r="E11" s="13"/>
      <c r="F11" s="52"/>
      <c r="G11" s="42">
        <f t="shared" si="0"/>
        <v>0</v>
      </c>
      <c r="H11" s="43">
        <f t="shared" si="1"/>
        <v>0</v>
      </c>
      <c r="I11" s="53">
        <v>8</v>
      </c>
      <c r="J11" s="43">
        <f t="shared" si="2"/>
        <v>0</v>
      </c>
      <c r="K11" s="51"/>
    </row>
    <row r="12" spans="1:11" s="11" customFormat="1" ht="107.25" customHeight="1">
      <c r="A12" s="63">
        <v>9</v>
      </c>
      <c r="B12" s="77" t="s">
        <v>28</v>
      </c>
      <c r="C12" s="72">
        <v>500</v>
      </c>
      <c r="D12" s="12" t="s">
        <v>5</v>
      </c>
      <c r="E12" s="13"/>
      <c r="F12" s="52"/>
      <c r="G12" s="42">
        <f t="shared" si="0"/>
        <v>0</v>
      </c>
      <c r="H12" s="43">
        <f t="shared" si="1"/>
        <v>0</v>
      </c>
      <c r="I12" s="53">
        <v>8</v>
      </c>
      <c r="J12" s="43">
        <f t="shared" si="2"/>
        <v>0</v>
      </c>
      <c r="K12" s="51"/>
    </row>
    <row r="13" spans="1:11" s="11" customFormat="1" ht="228" customHeight="1">
      <c r="A13" s="63">
        <v>10</v>
      </c>
      <c r="B13" s="209" t="s">
        <v>207</v>
      </c>
      <c r="C13" s="210">
        <v>50</v>
      </c>
      <c r="D13" s="211" t="s">
        <v>5</v>
      </c>
      <c r="E13" s="212"/>
      <c r="F13" s="213"/>
      <c r="G13" s="42">
        <f t="shared" si="0"/>
        <v>0</v>
      </c>
      <c r="H13" s="43">
        <f t="shared" si="1"/>
        <v>0</v>
      </c>
      <c r="I13" s="53">
        <v>8</v>
      </c>
      <c r="J13" s="43">
        <f t="shared" si="2"/>
        <v>0</v>
      </c>
      <c r="K13" s="214"/>
    </row>
    <row r="14" spans="1:11" s="11" customFormat="1" ht="126.75" customHeight="1">
      <c r="A14" s="68">
        <v>13</v>
      </c>
      <c r="B14" s="82" t="s">
        <v>97</v>
      </c>
      <c r="C14" s="72">
        <v>100</v>
      </c>
      <c r="D14" s="83" t="s">
        <v>95</v>
      </c>
      <c r="E14" s="13"/>
      <c r="F14" s="52"/>
      <c r="G14" s="42">
        <f t="shared" si="0"/>
        <v>0</v>
      </c>
      <c r="H14" s="43">
        <f t="shared" si="1"/>
        <v>0</v>
      </c>
      <c r="I14" s="53">
        <v>8</v>
      </c>
      <c r="J14" s="43">
        <f t="shared" si="2"/>
        <v>0</v>
      </c>
      <c r="K14" s="51"/>
    </row>
    <row r="15" spans="1:11" s="11" customFormat="1" ht="85.5" customHeight="1">
      <c r="A15" s="68">
        <v>14</v>
      </c>
      <c r="B15" s="77" t="s">
        <v>29</v>
      </c>
      <c r="C15" s="72">
        <v>300</v>
      </c>
      <c r="D15" s="12" t="s">
        <v>5</v>
      </c>
      <c r="E15" s="13"/>
      <c r="F15" s="52"/>
      <c r="G15" s="42">
        <f t="shared" si="0"/>
        <v>0</v>
      </c>
      <c r="H15" s="43">
        <f t="shared" si="1"/>
        <v>0</v>
      </c>
      <c r="I15" s="53">
        <v>8</v>
      </c>
      <c r="J15" s="43">
        <f t="shared" si="2"/>
        <v>0</v>
      </c>
      <c r="K15" s="51"/>
    </row>
    <row r="16" spans="1:11" s="11" customFormat="1" ht="174" customHeight="1">
      <c r="A16" s="63">
        <v>15</v>
      </c>
      <c r="B16" s="77" t="s">
        <v>30</v>
      </c>
      <c r="C16" s="72">
        <v>500</v>
      </c>
      <c r="D16" s="12" t="s">
        <v>5</v>
      </c>
      <c r="E16" s="13"/>
      <c r="F16" s="52"/>
      <c r="G16" s="42">
        <f t="shared" si="0"/>
        <v>0</v>
      </c>
      <c r="H16" s="43">
        <f t="shared" si="1"/>
        <v>0</v>
      </c>
      <c r="I16" s="53">
        <v>8</v>
      </c>
      <c r="J16" s="43">
        <f t="shared" si="2"/>
        <v>0</v>
      </c>
      <c r="K16" s="51"/>
    </row>
    <row r="17" spans="1:11" s="11" customFormat="1" ht="183" customHeight="1">
      <c r="A17" s="68">
        <v>16</v>
      </c>
      <c r="B17" s="77" t="s">
        <v>31</v>
      </c>
      <c r="C17" s="72">
        <v>250</v>
      </c>
      <c r="D17" s="12" t="s">
        <v>5</v>
      </c>
      <c r="E17" s="13"/>
      <c r="F17" s="52"/>
      <c r="G17" s="42">
        <f t="shared" si="0"/>
        <v>0</v>
      </c>
      <c r="H17" s="43">
        <f t="shared" si="1"/>
        <v>0</v>
      </c>
      <c r="I17" s="53">
        <v>8</v>
      </c>
      <c r="J17" s="43">
        <f t="shared" si="2"/>
        <v>0</v>
      </c>
      <c r="K17" s="51"/>
    </row>
    <row r="18" spans="1:11" s="11" customFormat="1" ht="213" customHeight="1">
      <c r="A18" s="68">
        <v>17</v>
      </c>
      <c r="B18" s="77" t="s">
        <v>32</v>
      </c>
      <c r="C18" s="72">
        <v>200</v>
      </c>
      <c r="D18" s="12" t="s">
        <v>5</v>
      </c>
      <c r="E18" s="13"/>
      <c r="F18" s="52"/>
      <c r="G18" s="42">
        <f t="shared" si="0"/>
        <v>0</v>
      </c>
      <c r="H18" s="43">
        <f t="shared" si="1"/>
        <v>0</v>
      </c>
      <c r="I18" s="53">
        <v>8</v>
      </c>
      <c r="J18" s="43">
        <f t="shared" si="2"/>
        <v>0</v>
      </c>
      <c r="K18" s="51"/>
    </row>
    <row r="19" spans="1:11" s="11" customFormat="1" ht="204">
      <c r="A19" s="63">
        <v>18</v>
      </c>
      <c r="B19" s="77" t="s">
        <v>33</v>
      </c>
      <c r="C19" s="72">
        <v>100</v>
      </c>
      <c r="D19" s="12" t="s">
        <v>5</v>
      </c>
      <c r="E19" s="13"/>
      <c r="F19" s="52"/>
      <c r="G19" s="42">
        <f t="shared" si="0"/>
        <v>0</v>
      </c>
      <c r="H19" s="43">
        <f t="shared" si="1"/>
        <v>0</v>
      </c>
      <c r="I19" s="53">
        <v>8</v>
      </c>
      <c r="J19" s="43">
        <f t="shared" si="2"/>
        <v>0</v>
      </c>
      <c r="K19" s="51"/>
    </row>
    <row r="20" spans="1:11" s="11" customFormat="1" ht="204">
      <c r="A20" s="63">
        <v>19</v>
      </c>
      <c r="B20" s="77" t="s">
        <v>117</v>
      </c>
      <c r="C20" s="72">
        <v>100</v>
      </c>
      <c r="D20" s="83" t="s">
        <v>95</v>
      </c>
      <c r="E20" s="13"/>
      <c r="F20" s="52"/>
      <c r="G20" s="42">
        <f t="shared" si="0"/>
        <v>0</v>
      </c>
      <c r="H20" s="43">
        <f t="shared" si="1"/>
        <v>0</v>
      </c>
      <c r="I20" s="53">
        <v>8</v>
      </c>
      <c r="J20" s="43">
        <f t="shared" si="2"/>
        <v>0</v>
      </c>
      <c r="K20" s="51"/>
    </row>
    <row r="21" spans="1:11" s="11" customFormat="1" ht="207.75" customHeight="1">
      <c r="A21" s="63">
        <v>20</v>
      </c>
      <c r="B21" s="77" t="s">
        <v>34</v>
      </c>
      <c r="C21" s="72">
        <v>100</v>
      </c>
      <c r="D21" s="12" t="s">
        <v>5</v>
      </c>
      <c r="E21" s="13"/>
      <c r="F21" s="52"/>
      <c r="G21" s="42">
        <f t="shared" si="0"/>
        <v>0</v>
      </c>
      <c r="H21" s="43">
        <f t="shared" si="1"/>
        <v>0</v>
      </c>
      <c r="I21" s="53">
        <v>8</v>
      </c>
      <c r="J21" s="43">
        <f t="shared" si="2"/>
        <v>0</v>
      </c>
      <c r="K21" s="51"/>
    </row>
    <row r="22" spans="1:11" s="11" customFormat="1" ht="12.75">
      <c r="A22" s="3"/>
      <c r="B22" s="3"/>
      <c r="C22" s="4"/>
      <c r="D22" s="1"/>
      <c r="E22" s="5"/>
      <c r="F22" s="336" t="s">
        <v>10</v>
      </c>
      <c r="G22" s="336"/>
      <c r="H22" s="6">
        <f>SUM(H4:H21)</f>
        <v>0</v>
      </c>
      <c r="I22" s="5"/>
      <c r="J22" s="6">
        <f>SUM(J4:J21)</f>
        <v>0</v>
      </c>
      <c r="K22" s="8"/>
    </row>
    <row r="23" spans="1:11" s="2" customFormat="1" ht="12.75">
      <c r="A23" s="14" t="s">
        <v>9</v>
      </c>
      <c r="B23" s="8"/>
      <c r="C23" s="8"/>
      <c r="D23" s="8"/>
      <c r="E23" s="7"/>
      <c r="F23" s="15"/>
      <c r="G23" s="22"/>
      <c r="H23" s="7"/>
      <c r="I23" s="7"/>
      <c r="J23" s="7"/>
      <c r="K23" s="8"/>
    </row>
    <row r="24" spans="1:6" ht="12.75">
      <c r="A24" s="14"/>
      <c r="F24" s="15"/>
    </row>
    <row r="25" spans="1:10" ht="12.75">
      <c r="A25" s="35"/>
      <c r="B25" s="36"/>
      <c r="C25" s="37"/>
      <c r="D25" s="37"/>
      <c r="E25" s="37"/>
      <c r="F25" s="38"/>
      <c r="G25" s="40"/>
      <c r="H25" s="40"/>
      <c r="I25" s="40"/>
      <c r="J25" s="39"/>
    </row>
    <row r="26" spans="1:10" ht="14.25" customHeight="1">
      <c r="A26" s="19" t="s">
        <v>208</v>
      </c>
      <c r="B26" s="20"/>
      <c r="C26" s="20"/>
      <c r="D26" s="20"/>
      <c r="E26" s="20"/>
      <c r="F26" s="16"/>
      <c r="G26" s="14"/>
      <c r="H26" s="14"/>
      <c r="I26" s="17"/>
      <c r="J26" s="17"/>
    </row>
    <row r="27" spans="5:11" s="14" customFormat="1" ht="19.5" customHeight="1">
      <c r="E27" s="18"/>
      <c r="F27" s="20"/>
      <c r="G27" s="21"/>
      <c r="H27" s="17"/>
      <c r="I27" s="17"/>
      <c r="J27" s="17"/>
      <c r="K27" s="8"/>
    </row>
    <row r="28" spans="1:11" s="14" customFormat="1" ht="12.75" customHeight="1">
      <c r="A28" s="337" t="s">
        <v>21</v>
      </c>
      <c r="B28" s="338"/>
      <c r="C28" s="338"/>
      <c r="D28" s="338"/>
      <c r="E28" s="338"/>
      <c r="F28" s="338"/>
      <c r="G28" s="338"/>
      <c r="H28" s="338"/>
      <c r="I28" s="338"/>
      <c r="J28" s="338"/>
      <c r="K28" s="8"/>
    </row>
    <row r="29" spans="1:11" s="14" customFormat="1" ht="40.5" customHeight="1">
      <c r="A29" s="33"/>
      <c r="B29" s="34"/>
      <c r="C29" s="34"/>
      <c r="D29" s="34"/>
      <c r="E29" s="34"/>
      <c r="F29" s="34"/>
      <c r="G29" s="34"/>
      <c r="H29" s="34"/>
      <c r="I29" s="34"/>
      <c r="J29" s="34"/>
      <c r="K29" s="8"/>
    </row>
    <row r="30" spans="1:11" s="14" customFormat="1" ht="16.5" customHeight="1">
      <c r="A30" s="23" t="s">
        <v>11</v>
      </c>
      <c r="E30" s="18"/>
      <c r="F30" s="18"/>
      <c r="G30" s="18"/>
      <c r="H30" s="18"/>
      <c r="I30" s="18"/>
      <c r="J30" s="18"/>
      <c r="K30" s="8"/>
    </row>
    <row r="31" spans="1:11" s="14" customFormat="1" ht="12.75" customHeight="1">
      <c r="A31" s="23"/>
      <c r="E31" s="18"/>
      <c r="F31" s="18"/>
      <c r="G31" s="18"/>
      <c r="H31" s="18"/>
      <c r="I31" s="18"/>
      <c r="J31" s="18"/>
      <c r="K31" s="8"/>
    </row>
    <row r="32" spans="5:11" s="14" customFormat="1" ht="12.75" customHeight="1">
      <c r="E32" s="18"/>
      <c r="F32" s="18"/>
      <c r="G32" s="18"/>
      <c r="H32" s="18"/>
      <c r="I32" s="18"/>
      <c r="J32" s="18"/>
      <c r="K32" s="8"/>
    </row>
    <row r="33" spans="1:11" s="14" customFormat="1" ht="12.75" customHeight="1">
      <c r="A33" s="8"/>
      <c r="B33" s="8"/>
      <c r="C33" s="8"/>
      <c r="D33" s="8"/>
      <c r="E33" s="7"/>
      <c r="F33" s="18"/>
      <c r="G33" s="18"/>
      <c r="H33" s="18"/>
      <c r="I33" s="18"/>
      <c r="J33" s="18"/>
      <c r="K33" s="8"/>
    </row>
    <row r="34" ht="12.75">
      <c r="H34" s="24"/>
    </row>
    <row r="38" ht="12.75">
      <c r="K38" s="14"/>
    </row>
    <row r="39" ht="12.75">
      <c r="K39" s="14"/>
    </row>
    <row r="40" ht="12.75">
      <c r="K40" s="14"/>
    </row>
    <row r="41" ht="12.75">
      <c r="K41" s="14"/>
    </row>
    <row r="42" ht="12.75">
      <c r="K42" s="14"/>
    </row>
    <row r="43" ht="12.75">
      <c r="K43" s="14"/>
    </row>
    <row r="44" ht="12.75">
      <c r="K44" s="14"/>
    </row>
  </sheetData>
  <sheetProtection/>
  <mergeCells count="5">
    <mergeCell ref="A1:J1"/>
    <mergeCell ref="A2:B2"/>
    <mergeCell ref="A3:B3"/>
    <mergeCell ref="F22:G22"/>
    <mergeCell ref="A28:J28"/>
  </mergeCells>
  <printOptions/>
  <pageMargins left="0.28" right="0.26" top="1" bottom="0.51" header="0.33" footer="0.23"/>
  <pageSetup fitToHeight="0" horizontalDpi="600" verticalDpi="600" orientation="landscape" scale="84" r:id="rId1"/>
  <headerFooter alignWithMargins="0">
    <oddHeader>&amp;LNr sprawy ZP/39/2018&amp;CZestawienie asortymentowo-ilościowo-cenowe
&amp;RZałącznik nr 2 SIWZ</oddHeader>
    <oddFooter>&amp;CStrona &amp;P z &amp;N&amp;R&amp;A</oddFooter>
  </headerFooter>
  <colBreaks count="1" manualBreakCount="1">
    <brk id="11" max="21" man="1"/>
  </colBreaks>
</worksheet>
</file>

<file path=xl/worksheets/sheet8.xml><?xml version="1.0" encoding="utf-8"?>
<worksheet xmlns="http://schemas.openxmlformats.org/spreadsheetml/2006/main" xmlns:r="http://schemas.openxmlformats.org/officeDocument/2006/relationships">
  <dimension ref="A1:K27"/>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9.37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230</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26" t="s">
        <v>13</v>
      </c>
      <c r="D3" s="27" t="s">
        <v>14</v>
      </c>
      <c r="E3" s="28" t="s">
        <v>15</v>
      </c>
      <c r="F3" s="28" t="s">
        <v>16</v>
      </c>
      <c r="G3" s="29" t="s">
        <v>17</v>
      </c>
      <c r="H3" s="30" t="s">
        <v>18</v>
      </c>
      <c r="I3" s="31">
        <v>8</v>
      </c>
      <c r="J3" s="32" t="s">
        <v>20</v>
      </c>
      <c r="K3" s="50">
        <v>11</v>
      </c>
    </row>
    <row r="4" spans="1:11" s="11" customFormat="1" ht="99" customHeight="1">
      <c r="A4" s="68">
        <v>1</v>
      </c>
      <c r="B4" s="77" t="s">
        <v>302</v>
      </c>
      <c r="C4" s="72">
        <v>1000</v>
      </c>
      <c r="D4" s="12" t="s">
        <v>5</v>
      </c>
      <c r="E4" s="13"/>
      <c r="F4" s="52"/>
      <c r="G4" s="42">
        <f>ROUND(F4*(1+(I4/100)),2)</f>
        <v>0</v>
      </c>
      <c r="H4" s="43">
        <f>C4*F4</f>
        <v>0</v>
      </c>
      <c r="I4" s="53">
        <v>8</v>
      </c>
      <c r="J4" s="43">
        <f>H4+H4*I4/100</f>
        <v>0</v>
      </c>
      <c r="K4" s="51"/>
    </row>
    <row r="5" spans="1:11" s="11" customFormat="1" ht="12.75">
      <c r="A5" s="3"/>
      <c r="B5" s="3"/>
      <c r="C5" s="4"/>
      <c r="D5" s="1"/>
      <c r="E5" s="5"/>
      <c r="F5" s="336" t="s">
        <v>10</v>
      </c>
      <c r="G5" s="336"/>
      <c r="H5" s="6">
        <f>SUM(H4:H4)</f>
        <v>0</v>
      </c>
      <c r="I5" s="5"/>
      <c r="J5" s="6">
        <f>SUM(J4:J4)</f>
        <v>0</v>
      </c>
      <c r="K5" s="8"/>
    </row>
    <row r="6" spans="1:11" s="2" customFormat="1" ht="12.75">
      <c r="A6" s="14" t="s">
        <v>9</v>
      </c>
      <c r="B6" s="8"/>
      <c r="C6" s="8"/>
      <c r="D6" s="8"/>
      <c r="E6" s="7"/>
      <c r="F6" s="15"/>
      <c r="G6" s="22"/>
      <c r="H6" s="7"/>
      <c r="I6" s="7"/>
      <c r="J6" s="7"/>
      <c r="K6" s="8"/>
    </row>
    <row r="7" spans="1:6" ht="12.75">
      <c r="A7" s="14"/>
      <c r="F7" s="15"/>
    </row>
    <row r="8" spans="1:10" ht="12.75">
      <c r="A8" s="35"/>
      <c r="B8" s="36"/>
      <c r="C8" s="37"/>
      <c r="D8" s="37"/>
      <c r="E8" s="37"/>
      <c r="F8" s="38"/>
      <c r="G8" s="40"/>
      <c r="H8" s="40"/>
      <c r="I8" s="40"/>
      <c r="J8" s="39"/>
    </row>
    <row r="9" spans="1:10" ht="14.25" customHeight="1">
      <c r="A9" s="19" t="s">
        <v>208</v>
      </c>
      <c r="B9" s="20"/>
      <c r="C9" s="20"/>
      <c r="D9" s="20"/>
      <c r="E9" s="20"/>
      <c r="F9" s="16"/>
      <c r="G9" s="14"/>
      <c r="H9" s="14"/>
      <c r="I9" s="17"/>
      <c r="J9" s="17"/>
    </row>
    <row r="10" spans="5:11" s="14" customFormat="1" ht="19.5" customHeight="1">
      <c r="E10" s="18"/>
      <c r="F10" s="20"/>
      <c r="G10" s="21"/>
      <c r="H10" s="17"/>
      <c r="I10" s="17"/>
      <c r="J10" s="17"/>
      <c r="K10" s="8"/>
    </row>
    <row r="11" spans="1:11" s="14" customFormat="1" ht="12.75" customHeight="1">
      <c r="A11" s="337" t="s">
        <v>21</v>
      </c>
      <c r="B11" s="338"/>
      <c r="C11" s="338"/>
      <c r="D11" s="338"/>
      <c r="E11" s="338"/>
      <c r="F11" s="338"/>
      <c r="G11" s="338"/>
      <c r="H11" s="338"/>
      <c r="I11" s="338"/>
      <c r="J11" s="338"/>
      <c r="K11" s="8"/>
    </row>
    <row r="12" spans="1:11" s="14" customFormat="1" ht="40.5" customHeight="1">
      <c r="A12" s="33"/>
      <c r="B12" s="34"/>
      <c r="C12" s="34"/>
      <c r="D12" s="34"/>
      <c r="E12" s="34"/>
      <c r="F12" s="34"/>
      <c r="G12" s="34"/>
      <c r="H12" s="34"/>
      <c r="I12" s="34"/>
      <c r="J12" s="34"/>
      <c r="K12" s="8"/>
    </row>
    <row r="13" spans="1:11" s="14" customFormat="1" ht="16.5" customHeight="1">
      <c r="A13" s="23" t="s">
        <v>11</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1:11" s="14" customFormat="1" ht="12.75" customHeight="1">
      <c r="A16" s="8"/>
      <c r="B16" s="8"/>
      <c r="C16" s="8"/>
      <c r="D16" s="8"/>
      <c r="E16" s="7"/>
      <c r="F16" s="18"/>
      <c r="G16" s="18"/>
      <c r="H16" s="18"/>
      <c r="I16" s="18"/>
      <c r="J16" s="18"/>
      <c r="K16" s="8"/>
    </row>
    <row r="17" ht="12.75">
      <c r="H17" s="24"/>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horizontalDpi="600" verticalDpi="600" orientation="landscape" scale="84" r:id="rId1"/>
  <headerFooter alignWithMargins="0">
    <oddHeader>&amp;LNr sprawy ZP/39/2018&amp;CZestawienie asortymentowo-ilościowo-cenowe
&amp;RZałącznik nr 2 SIWZ</oddHeader>
    <oddFooter>&amp;CStrona &amp;P z &amp;N&amp;R&amp;A</oddFooter>
  </headerFooter>
  <colBreaks count="1" manualBreakCount="1">
    <brk id="11" max="4" man="1"/>
  </colBreaks>
</worksheet>
</file>

<file path=xl/worksheets/sheet9.xml><?xml version="1.0" encoding="utf-8"?>
<worksheet xmlns="http://schemas.openxmlformats.org/spreadsheetml/2006/main" xmlns:r="http://schemas.openxmlformats.org/officeDocument/2006/relationships">
  <dimension ref="A1:K28"/>
  <sheetViews>
    <sheetView tabSelected="1" view="pageLayout" zoomScaleNormal="70" workbookViewId="0" topLeftCell="A1">
      <selection activeCell="B9" sqref="B9"/>
    </sheetView>
  </sheetViews>
  <sheetFormatPr defaultColWidth="11.375" defaultRowHeight="12.75"/>
  <cols>
    <col min="1" max="1" width="8.25390625" style="8" customWidth="1"/>
    <col min="2" max="2" width="39.375" style="8" bestFit="1"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32" t="s">
        <v>231</v>
      </c>
      <c r="B1" s="332"/>
      <c r="C1" s="332"/>
      <c r="D1" s="332"/>
      <c r="E1" s="332"/>
      <c r="F1" s="332"/>
      <c r="G1" s="332"/>
      <c r="H1" s="332"/>
      <c r="I1" s="332"/>
      <c r="J1" s="332"/>
    </row>
    <row r="2" spans="1:11" s="11" customFormat="1" ht="52.5" customHeight="1">
      <c r="A2" s="333" t="s">
        <v>0</v>
      </c>
      <c r="B2" s="333"/>
      <c r="C2" s="9" t="s">
        <v>6</v>
      </c>
      <c r="D2" s="9" t="s">
        <v>1</v>
      </c>
      <c r="E2" s="10" t="s">
        <v>304</v>
      </c>
      <c r="F2" s="9" t="s">
        <v>2</v>
      </c>
      <c r="G2" s="9" t="s">
        <v>7</v>
      </c>
      <c r="H2" s="9" t="s">
        <v>3</v>
      </c>
      <c r="I2" s="9" t="s">
        <v>8</v>
      </c>
      <c r="J2" s="9" t="s">
        <v>4</v>
      </c>
      <c r="K2" s="49" t="s">
        <v>23</v>
      </c>
    </row>
    <row r="3" spans="1:11" s="25" customFormat="1" ht="13.5" customHeight="1">
      <c r="A3" s="334" t="s">
        <v>12</v>
      </c>
      <c r="B3" s="335"/>
      <c r="C3" s="54" t="s">
        <v>13</v>
      </c>
      <c r="D3" s="27" t="s">
        <v>14</v>
      </c>
      <c r="E3" s="28" t="s">
        <v>15</v>
      </c>
      <c r="F3" s="28" t="s">
        <v>16</v>
      </c>
      <c r="G3" s="29" t="s">
        <v>17</v>
      </c>
      <c r="H3" s="30" t="s">
        <v>18</v>
      </c>
      <c r="I3" s="31" t="s">
        <v>19</v>
      </c>
      <c r="J3" s="32" t="s">
        <v>20</v>
      </c>
      <c r="K3" s="50">
        <v>11</v>
      </c>
    </row>
    <row r="4" spans="1:11" s="11" customFormat="1" ht="72">
      <c r="A4" s="68">
        <v>1</v>
      </c>
      <c r="B4" s="66" t="s">
        <v>39</v>
      </c>
      <c r="C4" s="80">
        <v>30</v>
      </c>
      <c r="D4" s="69" t="s">
        <v>5</v>
      </c>
      <c r="E4" s="13"/>
      <c r="F4" s="52"/>
      <c r="G4" s="42">
        <f>ROUND(F4*(1+(I4/100)),2)</f>
        <v>0</v>
      </c>
      <c r="H4" s="43">
        <f>C4*F4</f>
        <v>0</v>
      </c>
      <c r="I4" s="53">
        <v>8</v>
      </c>
      <c r="J4" s="43">
        <f>H4+H4*I4/100</f>
        <v>0</v>
      </c>
      <c r="K4" s="51"/>
    </row>
    <row r="5" spans="1:11" s="11" customFormat="1" ht="72">
      <c r="A5" s="63">
        <v>2</v>
      </c>
      <c r="B5" s="66" t="s">
        <v>35</v>
      </c>
      <c r="C5" s="80">
        <v>300</v>
      </c>
      <c r="D5" s="69" t="s">
        <v>5</v>
      </c>
      <c r="E5" s="13"/>
      <c r="F5" s="52"/>
      <c r="G5" s="42">
        <f>ROUND(F5*(1+(I5/100)),2)</f>
        <v>0</v>
      </c>
      <c r="H5" s="43">
        <f>C5*F5</f>
        <v>0</v>
      </c>
      <c r="I5" s="53">
        <v>8</v>
      </c>
      <c r="J5" s="43">
        <f>H5+H5*I5/100</f>
        <v>0</v>
      </c>
      <c r="K5" s="51"/>
    </row>
    <row r="6" spans="1:11" s="2" customFormat="1" ht="12.75">
      <c r="A6" s="3"/>
      <c r="B6" s="3"/>
      <c r="C6" s="4"/>
      <c r="D6" s="1"/>
      <c r="E6" s="5"/>
      <c r="F6" s="336" t="s">
        <v>10</v>
      </c>
      <c r="G6" s="336"/>
      <c r="H6" s="6">
        <f>SUM(H4:H5)</f>
        <v>0</v>
      </c>
      <c r="I6" s="5"/>
      <c r="J6" s="6">
        <f>SUM(J4:J5)</f>
        <v>0</v>
      </c>
      <c r="K6" s="8"/>
    </row>
    <row r="7" spans="1:7" ht="12.75">
      <c r="A7" s="14" t="s">
        <v>9</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208</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37" t="s">
        <v>21</v>
      </c>
      <c r="B12" s="338"/>
      <c r="C12" s="338"/>
      <c r="D12" s="338"/>
      <c r="E12" s="338"/>
      <c r="F12" s="338"/>
      <c r="G12" s="338"/>
      <c r="H12" s="338"/>
      <c r="I12" s="338"/>
      <c r="J12" s="338"/>
      <c r="K12" s="8"/>
    </row>
    <row r="13" spans="1:11" s="14" customFormat="1" ht="16.5" customHeight="1">
      <c r="A13" s="33"/>
      <c r="B13" s="34"/>
      <c r="C13" s="34"/>
      <c r="D13" s="34"/>
      <c r="E13" s="34"/>
      <c r="F13" s="34"/>
      <c r="G13" s="34"/>
      <c r="H13" s="34"/>
      <c r="I13" s="34"/>
      <c r="J13" s="34"/>
      <c r="K13" s="8"/>
    </row>
    <row r="14" spans="1:11" s="14" customFormat="1" ht="12.75" customHeight="1">
      <c r="A14" s="23" t="s">
        <v>11</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c r="I17" s="18"/>
      <c r="J17" s="18"/>
    </row>
    <row r="18" ht="12.75">
      <c r="H18" s="24"/>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horizontalDpi="600" verticalDpi="600" orientation="landscape" scale="84" r:id="rId1"/>
  <headerFooter alignWithMargins="0">
    <oddHeader>&amp;LNr sprawy ZP/39/2018&amp;CZestawienie asortymentowo-ilościowo-cenowe
&amp;RZałącznik nr 2 SIWZ</oddHeader>
    <oddFooter>&amp;CStrona &amp;P z &amp;N&amp;R&amp;A</oddFooter>
  </headerFooter>
  <colBreaks count="1" manualBreakCount="1">
    <brk id="11" max="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Walkowiak-Dziubich" &lt;E.Walkowiak-Dziubich@csk.umed.pl&gt;</dc:creator>
  <cp:keywords/>
  <dc:description/>
  <cp:lastModifiedBy>Ewa Walkowiak-Dziubich</cp:lastModifiedBy>
  <cp:lastPrinted>2019-05-14T22:24:59Z</cp:lastPrinted>
  <dcterms:created xsi:type="dcterms:W3CDTF">2008-11-13T12:12:30Z</dcterms:created>
  <dcterms:modified xsi:type="dcterms:W3CDTF">2019-05-23T13:18:55Z</dcterms:modified>
  <cp:category/>
  <cp:version/>
  <cp:contentType/>
  <cp:contentStatus/>
</cp:coreProperties>
</file>