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860" tabRatio="678" firstSheet="2" activeTab="6"/>
  </bookViews>
  <sheets>
    <sheet name="Pakiet 1 drenaż" sheetId="35" r:id="rId1"/>
    <sheet name="Pakiet 2 wkłady do strzyk auto" sheetId="29" r:id="rId2"/>
    <sheet name="Pakiet 3 wosk kostny" sheetId="48" r:id="rId3"/>
    <sheet name="Pakiet 4 tasiemki chirurgiczne" sheetId="49" r:id="rId4"/>
    <sheet name="Pakiet 5 wkładki atraumatyczn" sheetId="50" r:id="rId5"/>
    <sheet name="Pakiet 6 łaty" sheetId="51" r:id="rId6"/>
    <sheet name="Pakiet 7 cewniki do pomiaru r" sheetId="52" r:id="rId7"/>
  </sheets>
  <definedNames>
    <definedName name="_xlnm.Print_Area" localSheetId="0">'Pakiet 1 drenaż'!$A$1:$M$27</definedName>
    <definedName name="_xlnm.Print_Area" localSheetId="1">'Pakiet 2 wkłady do strzyk auto'!$A$1:$M$17</definedName>
    <definedName name="_xlnm.Print_Area" localSheetId="2">'Pakiet 3 wosk kostny'!$A$1:$I$12</definedName>
    <definedName name="_xlnm.Print_Area" localSheetId="3">'Pakiet 4 tasiemki chirurgiczne'!$A$1:$M$17</definedName>
    <definedName name="_xlnm.Print_Area" localSheetId="4">'Pakiet 5 wkładki atraumatyczn'!$A$1:$I$18</definedName>
    <definedName name="_xlnm.Print_Area" localSheetId="5">'Pakiet 6 łaty'!$A$1:$I$18</definedName>
  </definedNames>
  <calcPr calcId="145621"/>
</workbook>
</file>

<file path=xl/calcChain.xml><?xml version="1.0" encoding="utf-8"?>
<calcChain xmlns="http://schemas.openxmlformats.org/spreadsheetml/2006/main">
  <c r="H5" i="52" l="1"/>
  <c r="J5" i="52" s="1"/>
  <c r="G5" i="52"/>
  <c r="H4" i="52"/>
  <c r="H6" i="52" s="1"/>
  <c r="G4" i="52"/>
  <c r="J4" i="52" l="1"/>
  <c r="J6" i="52" s="1"/>
  <c r="F4" i="51"/>
  <c r="H4" i="51" s="1"/>
  <c r="H5" i="51" s="1"/>
  <c r="F4" i="50"/>
  <c r="H4" i="50" s="1"/>
  <c r="H5" i="50" s="1"/>
  <c r="J6" i="49"/>
  <c r="L6" i="49" s="1"/>
  <c r="J5" i="49"/>
  <c r="L5" i="49" s="1"/>
  <c r="J4" i="49"/>
  <c r="L4" i="49" s="1"/>
  <c r="F4" i="48"/>
  <c r="L7" i="49" l="1"/>
  <c r="F5" i="51"/>
  <c r="F5" i="50"/>
  <c r="J7" i="49"/>
  <c r="F5" i="48"/>
  <c r="H4" i="48"/>
  <c r="H5" i="48" s="1"/>
  <c r="H4" i="35" l="1"/>
  <c r="H5" i="35" s="1"/>
  <c r="G4" i="35"/>
  <c r="M4" i="35" s="1"/>
  <c r="M5" i="35" s="1"/>
  <c r="J4" i="35" l="1"/>
  <c r="J5" i="35" s="1"/>
  <c r="G5" i="29" l="1"/>
  <c r="M5" i="29" s="1"/>
  <c r="H5" i="29"/>
  <c r="J5" i="29" s="1"/>
  <c r="G6" i="29"/>
  <c r="M6" i="29" s="1"/>
  <c r="H6" i="29"/>
  <c r="J6" i="29" s="1"/>
  <c r="G4" i="29"/>
  <c r="M4" i="29" s="1"/>
  <c r="H4" i="29"/>
  <c r="J4" i="29" s="1"/>
  <c r="M7" i="29" l="1"/>
  <c r="J7" i="29"/>
  <c r="H7" i="29"/>
</calcChain>
</file>

<file path=xl/sharedStrings.xml><?xml version="1.0" encoding="utf-8"?>
<sst xmlns="http://schemas.openxmlformats.org/spreadsheetml/2006/main" count="252" uniqueCount="110">
  <si>
    <t>Określenie właściwej stawki VAT należy do Wykonawcy. Należy podać stawkę VAT obowiązującą na dzień otwarcia ofert.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</si>
  <si>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</si>
  <si>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Uwaga! Niespełnienie parametrów granicznych spowoduje odrzucenie oferty</t>
  </si>
  <si>
    <t>Tak</t>
  </si>
  <si>
    <t>Parametr oferowany TAK/NIE/Podać</t>
  </si>
  <si>
    <t>Parametr wymagany</t>
  </si>
  <si>
    <t>Parametry graniczne</t>
  </si>
  <si>
    <t>Lp.</t>
  </si>
  <si>
    <t>Łączna cena pakietu</t>
  </si>
  <si>
    <t>szt.</t>
  </si>
  <si>
    <t>9=7x8+7</t>
  </si>
  <si>
    <t>8</t>
  </si>
  <si>
    <t>7=2x5</t>
  </si>
  <si>
    <t>6=5x8+5</t>
  </si>
  <si>
    <t>5</t>
  </si>
  <si>
    <t>4</t>
  </si>
  <si>
    <t>3</t>
  </si>
  <si>
    <t>2</t>
  </si>
  <si>
    <t>1</t>
  </si>
  <si>
    <t>Nazwa i nr dokumentu dopuszczającego do obrotu i używania</t>
  </si>
  <si>
    <t>Wartość brutto (PLN)</t>
  </si>
  <si>
    <t>VAT [%]</t>
  </si>
  <si>
    <t>Wartość netto (PLN)</t>
  </si>
  <si>
    <t>Cena jedn. brutto (PLN)</t>
  </si>
  <si>
    <t>Cena jedn. netto (PLN)</t>
  </si>
  <si>
    <t>Jedn. miary</t>
  </si>
  <si>
    <t>Ilość</t>
  </si>
  <si>
    <t>Dokładna nazwa przedmiotu zamówienia</t>
  </si>
  <si>
    <t>Rozgałęziacz odcinający, zestaw zawiera: Sterylny rozgałęziacz ze złączami soli fizjologicznej i środka kontrastowego, sterylne rurki soli fizjologicznej z ostrzem i strzykawkę ręczną. Z wkładką czujnika ciśnienia, BT-2000. Pakowanie max. 10 zestawów</t>
  </si>
  <si>
    <t xml:space="preserve">Izolowany zbiornik środka kontrastowego, zestaw zawiera: Sterylny zbiornik środka kontrastowego100ml oraz  sterylne rurki z ostrzem do podłączenia do zbiornika kontrastu A2000, z zaciskiem. Pakowane max. 10 zestawów </t>
  </si>
  <si>
    <t>Kontroler ręczny, zestaw zawiera: Sterylny kontroler ręczny AngioTouch, sterylny 3-drożny wysokociśnieniowy kurek odcinający z obrotową końcówką i  sterylne wysokociśnieniowe przewody najwyższej klasy, AT - P54. Pakowanie max. 10 zestawów</t>
  </si>
  <si>
    <t>Producent/Nazwa/Nr katalogowy produktu*</t>
  </si>
  <si>
    <t>Wymagany przez Zamawiającego "Bank"
 Ilość "j.m."</t>
  </si>
  <si>
    <t>Wartość brutto wymaganego "Banku"</t>
  </si>
  <si>
    <t>11</t>
  </si>
  <si>
    <t>12</t>
  </si>
  <si>
    <t xml:space="preserve"> </t>
  </si>
  <si>
    <t>zestaw do drenaży klatki piersiowej opłucych i osierdzia</t>
  </si>
  <si>
    <t>zestawów</t>
  </si>
  <si>
    <t>1.</t>
  </si>
  <si>
    <t>zestaw jednorazowy, 3-komorowy, kompaktowy, zapakowany sterylnie</t>
  </si>
  <si>
    <t>2.</t>
  </si>
  <si>
    <t>suchy regulator ssania (aktywnego i grawitacyjnego z zastawką wodną)</t>
  </si>
  <si>
    <t>3.</t>
  </si>
  <si>
    <t>konieczna klamra zaciskowa na półprzeźroczystym elastycznym drenie</t>
  </si>
  <si>
    <t>4.</t>
  </si>
  <si>
    <t>wydzielona komora zbiorcza do pojemności 2100ml z precyzyjną podziałką w zakresie małych objętości ewakuowanej treści (co 1ml do 100ml, co 2 do 200ml, co 10 do 2100ml)</t>
  </si>
  <si>
    <t>5.</t>
  </si>
  <si>
    <t>mozliwość regulacji podciśnienia w dowolnym momencie pracy zestawu</t>
  </si>
  <si>
    <t>6.</t>
  </si>
  <si>
    <t>monitor przecieku powietrza z podziałką od 1 do 5.</t>
  </si>
  <si>
    <t>7.</t>
  </si>
  <si>
    <t>regulacja siły ssania za pomocą pokrętła umieszczonego z przodu zestawu, w zakresie od -10 do -40cmH2O</t>
  </si>
  <si>
    <t>8.</t>
  </si>
  <si>
    <t>drenaż przystosowany do zawieszania na łóżku za pomocą wielopozycyjnych wieszaków</t>
  </si>
  <si>
    <t>9.</t>
  </si>
  <si>
    <t>termin przydatności min.12 m-cy od daty dostawy</t>
  </si>
  <si>
    <t xml:space="preserve">Pakiet 1 - Drenaż klatki piersiowej </t>
  </si>
  <si>
    <t>Pakiet 2 - Wkłady do strzykawki automat. kompatybilne z urządzeniem ACIST CVi</t>
  </si>
  <si>
    <t>Przedmiot zamówienia</t>
  </si>
  <si>
    <t>Rozmiar igły</t>
  </si>
  <si>
    <t>Szerokość w mm</t>
  </si>
  <si>
    <t>Długość nitki</t>
  </si>
  <si>
    <t>Szacunkowa ilość saszetek na okres 
12 m-cy</t>
  </si>
  <si>
    <t>Ilość saszetek w opakowaniu</t>
  </si>
  <si>
    <t xml:space="preserve">Cena jednostkowa saszetki netto </t>
  </si>
  <si>
    <t>Wartość netto</t>
  </si>
  <si>
    <t>VAT 
(%)</t>
  </si>
  <si>
    <t>Wartość brutto</t>
  </si>
  <si>
    <t>Producent/ Nazwa handlowa produktu / Numer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</si>
  <si>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</si>
  <si>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</si>
  <si>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</si>
  <si>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</si>
  <si>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</si>
  <si>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</si>
  <si>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</si>
  <si>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</si>
  <si>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</si>
  <si>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</si>
  <si>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</si>
  <si>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</si>
  <si>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bez igły</t>
  </si>
  <si>
    <t>3,2mm</t>
  </si>
  <si>
    <t>2x75cm</t>
  </si>
  <si>
    <t>4mm</t>
  </si>
  <si>
    <t>75cm</t>
  </si>
  <si>
    <t>25mm</t>
  </si>
  <si>
    <t>1,2mm</t>
  </si>
  <si>
    <t>2x45cm</t>
  </si>
  <si>
    <t>RAZEM:</t>
  </si>
  <si>
    <t>Data i podpis upoważnionego przedstawiciela Wykonawcy...............................................</t>
  </si>
  <si>
    <r>
      <rPr>
        <b/>
        <sz val="10"/>
        <color theme="1"/>
        <rFont val="Arial"/>
        <family val="2"/>
        <charset val="238"/>
      </rPr>
      <t xml:space="preserve">Jałowy wosk kostny </t>
    </r>
    <r>
      <rPr>
        <sz val="10"/>
        <color theme="1"/>
        <rFont val="Arial"/>
        <family val="2"/>
        <charset val="238"/>
      </rPr>
      <t>2,5g: trój-składnikowy; 75% wosku pszczelego, 15% wosku parafinowego, 10% palmitynianu  izopropylenu
Zamawiający dopuszcza wosk 30% wazeliny 70%wosku pszczelego;
Zamawiający dopuszcza wosk kostny o składzie: mieszanina wosków pszczelich – 80% oraz palmitynian izopropylowy -  20%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</si>
  <si>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>, retrakcyjne (surgical loop) poliestrowe, kolor zielony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</si>
  <si>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>, retrakcyjne (surgical loop) bawełniane, kolor fioletowy lub zielony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</si>
  <si>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 xml:space="preserve"> silikonowe, białe zespolone z iglą</t>
    </r>
  </si>
  <si>
    <r>
      <t xml:space="preserve">Jednorazowe nakładki atraumatyczne, </t>
    </r>
    <r>
      <rPr>
        <sz val="10"/>
        <color theme="1"/>
        <rFont val="Arial"/>
        <family val="2"/>
        <charset val="238"/>
      </rPr>
      <t>z ultra miękkiej pianki o dlugości 66mm nakładane na klem aortalny</t>
    </r>
  </si>
  <si>
    <r>
      <rPr>
        <b/>
        <sz val="10"/>
        <color theme="1"/>
        <rFont val="Arial"/>
        <family val="2"/>
        <charset val="238"/>
      </rPr>
      <t>Łata poliestrowa, włókienkowa</t>
    </r>
    <r>
      <rPr>
        <sz val="10"/>
        <color theme="1"/>
        <rFont val="Arial"/>
        <family val="2"/>
        <charset val="238"/>
      </rPr>
      <t xml:space="preserve"> do zamykania ubytków sercowych o rozmiarach 10,2 x 10,2</t>
    </r>
  </si>
  <si>
    <t>Pakiet 3 - Jalowy wosk kostny</t>
  </si>
  <si>
    <t>Pakiet 5 - Jednorazowe nakładki atraumatyczne</t>
  </si>
  <si>
    <t>Pakiet 6 - Łaty poliestrowe, włókienkowe</t>
  </si>
  <si>
    <t>Szacunkowa ilość sztuk na okres 
12 m-cy</t>
  </si>
  <si>
    <t xml:space="preserve">Cena jednostkowa netto </t>
  </si>
  <si>
    <t xml:space="preserve">Cena jednostkowa  sztuki netto </t>
  </si>
  <si>
    <t>Jednostka miary</t>
  </si>
  <si>
    <t>saszetka</t>
  </si>
  <si>
    <t>Pakiet 7 - Cewniki do ciągłego pomiaru pojemności minutowej serca metodą termodylucji</t>
  </si>
  <si>
    <t xml:space="preserve">Cewnik do ciągłego pomiaru rzutu serca i parametrów hemodynamicznych jednorazowego użytku z sondą termiczną kompatybilny z monitorem Vigilance. Wykonany z materiału nietrombogennego, pirogennego. Rozmiar 7,5 Fr/110 cm sześcioświatłowy, w opakowaniu ze strzykawką do napełniania balonika. Znaczniki głębokości co 10 cm. Umożliwia pomiar rzutu serca (CCO), saturacji krwi żylnej mieszanej (SvO2).      </t>
  </si>
  <si>
    <t>Intoducer w rozmiarze 8,5F, kompatybilny z w/w cewnikiem, wyprodukowany przez producenta cewnika. Zestaw wprowadzający zawiera: introducer z portem bocznym, samouszczelniający zawór hemostatyczny, fiksator typu Touhy -Borst zapobiegający przemieszczeniu się cewnika oraz blokujący ustawienie na pożądanej głębokości, dylatator, osłonka dekontaminacyjna, igła cienkościenna, lider ułatwiający wprowadzenie 0,9x450 mm, kranik trójdrożny, skalpel, strzykawka 5ml.</t>
  </si>
  <si>
    <t>Pakiet 4 - Tasiemki chirurgiczne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</si>
</sst>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_-* #,##0.00\ [$zł-415]_-;\-* #,##0.00\ [$zł-415]_-;_-* &quot;-&quot;??\ [$zł-415]_-;_-@_-"/>
    <numFmt numFmtId="166" formatCode="#,##0.00\ &quot;zł&quot;"/>
  </numFmts>
  <fonts count="33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55"/>
      <name val="Arial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color indexed="55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2"/>
      <charset val="238"/>
      <scheme val="major"/>
    </font>
    <font>
      <i/>
      <sz val="9"/>
      <name val="Cambria"/>
      <family val="2"/>
      <charset val="238"/>
      <scheme val="major"/>
    </font>
    <font>
      <b/>
      <i/>
      <sz val="9"/>
      <name val="Cambria"/>
      <family val="2"/>
      <charset val="238"/>
      <scheme val="major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55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0" fillId="0" borderId="0"/>
    <xf numFmtId="0" fontId="3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1" fillId="0" borderId="0"/>
  </cellStyleXfs>
  <cellXfs count="175">
    <xf numFmtId="0" fontId="0" fillId="0" borderId="0" xfId="0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/>
    <xf numFmtId="0" fontId="2" fillId="0" borderId="0" xfId="2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164" fontId="2" fillId="0" borderId="0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0" fontId="0" fillId="0" borderId="0" xfId="0" applyBorder="1"/>
    <xf numFmtId="44" fontId="9" fillId="3" borderId="1" xfId="4" applyNumberFormat="1" applyFont="1" applyFill="1" applyBorder="1" applyAlignment="1">
      <alignment vertical="center"/>
    </xf>
    <xf numFmtId="0" fontId="10" fillId="3" borderId="3" xfId="4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 wrapText="1"/>
    </xf>
    <xf numFmtId="0" fontId="11" fillId="0" borderId="0" xfId="2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3" fillId="0" borderId="1" xfId="6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5" quotePrefix="1" applyFont="1" applyBorder="1" applyAlignment="1">
      <alignment horizontal="center" vertical="center" wrapText="1"/>
    </xf>
    <xf numFmtId="0" fontId="12" fillId="0" borderId="4" xfId="2" quotePrefix="1" applyFont="1" applyBorder="1" applyAlignment="1">
      <alignment horizontal="center" vertical="center" wrapText="1"/>
    </xf>
    <xf numFmtId="0" fontId="12" fillId="0" borderId="5" xfId="2" quotePrefix="1" applyFont="1" applyBorder="1" applyAlignment="1">
      <alignment horizontal="center" vertical="center" wrapText="1"/>
    </xf>
    <xf numFmtId="0" fontId="12" fillId="0" borderId="6" xfId="2" quotePrefix="1" applyFont="1" applyBorder="1" applyAlignment="1">
      <alignment horizontal="center" vertical="center" wrapText="1"/>
    </xf>
    <xf numFmtId="0" fontId="12" fillId="0" borderId="7" xfId="2" quotePrefix="1" applyFont="1" applyBorder="1" applyAlignment="1">
      <alignment horizontal="center" vertical="center" wrapText="1"/>
    </xf>
    <xf numFmtId="0" fontId="12" fillId="0" borderId="1" xfId="7" quotePrefix="1" applyFont="1" applyFill="1" applyBorder="1" applyAlignment="1">
      <alignment horizontal="center" vertical="center" wrapText="1"/>
    </xf>
    <xf numFmtId="0" fontId="12" fillId="0" borderId="8" xfId="8" quotePrefix="1" applyFont="1" applyBorder="1" applyAlignment="1">
      <alignment horizontal="center" vertical="center" wrapText="1"/>
    </xf>
    <xf numFmtId="0" fontId="12" fillId="0" borderId="5" xfId="5" quotePrefix="1" applyFont="1" applyBorder="1" applyAlignment="1">
      <alignment horizontal="center" vertical="center" wrapText="1"/>
    </xf>
    <xf numFmtId="49" fontId="13" fillId="0" borderId="1" xfId="6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3" fillId="0" borderId="11" xfId="6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9" fillId="3" borderId="1" xfId="4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22" fillId="0" borderId="15" xfId="16" quotePrefix="1" applyFont="1" applyBorder="1" applyAlignment="1">
      <alignment horizontal="center" vertical="center" wrapText="1"/>
    </xf>
    <xf numFmtId="44" fontId="21" fillId="3" borderId="13" xfId="4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8" fillId="0" borderId="1" xfId="10" applyFont="1" applyFill="1" applyBorder="1" applyAlignment="1">
      <alignment wrapText="1"/>
    </xf>
    <xf numFmtId="0" fontId="1" fillId="0" borderId="19" xfId="0" applyFont="1" applyBorder="1" applyAlignment="1">
      <alignment vertical="center" wrapText="1"/>
    </xf>
    <xf numFmtId="166" fontId="29" fillId="0" borderId="17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17" xfId="0" applyFont="1" applyBorder="1"/>
    <xf numFmtId="0" fontId="1" fillId="0" borderId="0" xfId="0" applyFont="1" applyBorder="1"/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right" vertical="center" wrapText="1"/>
    </xf>
    <xf numFmtId="44" fontId="30" fillId="0" borderId="13" xfId="0" applyNumberFormat="1" applyFont="1" applyBorder="1" applyAlignment="1">
      <alignment horizontal="center" vertical="center"/>
    </xf>
    <xf numFmtId="44" fontId="30" fillId="0" borderId="0" xfId="0" applyNumberFormat="1" applyFont="1" applyAlignment="1">
      <alignment horizontal="center" vertical="center"/>
    </xf>
    <xf numFmtId="44" fontId="30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44" fontId="11" fillId="2" borderId="1" xfId="1" applyNumberFormat="1" applyFont="1" applyFill="1" applyBorder="1" applyAlignment="1">
      <alignment horizontal="center" vertical="center"/>
    </xf>
    <xf numFmtId="44" fontId="11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 vertical="center" wrapText="1"/>
    </xf>
    <xf numFmtId="0" fontId="23" fillId="2" borderId="1" xfId="16" quotePrefix="1" applyFont="1" applyFill="1" applyBorder="1" applyAlignment="1">
      <alignment horizontal="center" vertical="center" wrapText="1"/>
    </xf>
    <xf numFmtId="165" fontId="22" fillId="2" borderId="1" xfId="16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4" fontId="29" fillId="2" borderId="1" xfId="1" applyFont="1" applyFill="1" applyBorder="1" applyAlignment="1">
      <alignment horizontal="center" vertical="center"/>
    </xf>
    <xf numFmtId="44" fontId="29" fillId="2" borderId="2" xfId="1" applyFont="1" applyFill="1" applyBorder="1" applyAlignment="1">
      <alignment horizontal="center" vertical="center"/>
    </xf>
    <xf numFmtId="0" fontId="29" fillId="2" borderId="1" xfId="0" quotePrefix="1" applyFont="1" applyFill="1" applyBorder="1" applyAlignment="1">
      <alignment horizontal="center" vertical="center" wrapText="1"/>
    </xf>
    <xf numFmtId="0" fontId="29" fillId="2" borderId="1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4" fontId="13" fillId="4" borderId="1" xfId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 wrapText="1"/>
    </xf>
    <xf numFmtId="8" fontId="29" fillId="4" borderId="1" xfId="0" applyNumberFormat="1" applyFont="1" applyFill="1" applyBorder="1" applyAlignment="1">
      <alignment horizontal="center" vertical="center"/>
    </xf>
    <xf numFmtId="9" fontId="29" fillId="4" borderId="1" xfId="30" applyFont="1" applyFill="1" applyBorder="1" applyAlignment="1">
      <alignment horizontal="center" vertical="center"/>
    </xf>
    <xf numFmtId="9" fontId="29" fillId="4" borderId="1" xfId="0" applyNumberFormat="1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3" applyFont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6" fontId="30" fillId="0" borderId="0" xfId="0" applyNumberFormat="1" applyFont="1" applyBorder="1" applyAlignment="1">
      <alignment horizontal="center" vertical="center"/>
    </xf>
    <xf numFmtId="44" fontId="30" fillId="0" borderId="18" xfId="0" applyNumberFormat="1" applyFont="1" applyBorder="1" applyAlignment="1">
      <alignment horizontal="center" vertical="center"/>
    </xf>
    <xf numFmtId="8" fontId="29" fillId="4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0" borderId="5" xfId="5" quotePrefix="1" applyFont="1" applyFill="1" applyBorder="1" applyAlignment="1">
      <alignment horizontal="center" vertical="center" wrapText="1"/>
    </xf>
    <xf numFmtId="0" fontId="12" fillId="0" borderId="8" xfId="8" quotePrefix="1" applyFont="1" applyFill="1" applyBorder="1" applyAlignment="1">
      <alignment horizontal="center" vertical="center" wrapText="1"/>
    </xf>
    <xf numFmtId="0" fontId="12" fillId="0" borderId="7" xfId="2" quotePrefix="1" applyFont="1" applyFill="1" applyBorder="1" applyAlignment="1">
      <alignment horizontal="center" vertical="center" wrapText="1"/>
    </xf>
    <xf numFmtId="0" fontId="12" fillId="0" borderId="6" xfId="2" quotePrefix="1" applyFont="1" applyFill="1" applyBorder="1" applyAlignment="1">
      <alignment horizontal="center" vertical="center" wrapText="1"/>
    </xf>
    <xf numFmtId="0" fontId="12" fillId="0" borderId="5" xfId="2" quotePrefix="1" applyFont="1" applyFill="1" applyBorder="1" applyAlignment="1">
      <alignment horizontal="center" vertical="center" wrapText="1"/>
    </xf>
    <xf numFmtId="0" fontId="12" fillId="0" borderId="4" xfId="2" quotePrefix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right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44" fontId="9" fillId="0" borderId="1" xfId="4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/>
    </xf>
    <xf numFmtId="0" fontId="12" fillId="0" borderId="20" xfId="8" quotePrefix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1" xfId="2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" fillId="0" borderId="0" xfId="3" applyFont="1" applyAlignment="1">
      <alignment wrapText="1"/>
    </xf>
    <xf numFmtId="0" fontId="1" fillId="0" borderId="0" xfId="0" applyFont="1" applyAlignment="1"/>
    <xf numFmtId="0" fontId="17" fillId="0" borderId="0" xfId="6" applyFont="1" applyAlignment="1">
      <alignment horizontal="left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2" fillId="0" borderId="10" xfId="5" quotePrefix="1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2" fillId="0" borderId="10" xfId="5" quotePrefix="1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2" fillId="0" borderId="1" xfId="5" quotePrefix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</cellXfs>
  <cellStyles count="39">
    <cellStyle name="Default" xfId="29"/>
    <cellStyle name="Dziesiętny 2" xfId="26"/>
    <cellStyle name="Dziesiętny 3" xfId="25"/>
    <cellStyle name="Excel Built-in Normal" xfId="9"/>
    <cellStyle name="Normal 2" xfId="24"/>
    <cellStyle name="Normal_Sheet2" xfId="33"/>
    <cellStyle name="Normalny" xfId="0" builtinId="0"/>
    <cellStyle name="Normalny 2" xfId="10"/>
    <cellStyle name="Normalny 2 2" xfId="11"/>
    <cellStyle name="Normalny 2 4" xfId="31"/>
    <cellStyle name="Normalny 3" xfId="12"/>
    <cellStyle name="Normalny 4" xfId="13"/>
    <cellStyle name="Normalny 4 2" xfId="14"/>
    <cellStyle name="Normalny 5" xfId="15"/>
    <cellStyle name="Normalny 5 2" xfId="32"/>
    <cellStyle name="Normalny 6" xfId="23"/>
    <cellStyle name="Normalny 7" xfId="37"/>
    <cellStyle name="Normalny_Arkusz1_Arkusz2" xfId="38"/>
    <cellStyle name="Normalny_Arkusz11" xfId="8"/>
    <cellStyle name="Normalny_Arkusz13" xfId="5"/>
    <cellStyle name="Normalny_Arkusz13 2" xfId="16"/>
    <cellStyle name="Normalny_Arkusz5" xfId="4"/>
    <cellStyle name="Normalny_Arkusz9" xfId="3"/>
    <cellStyle name="Normalny_kardiowert_w2-zal2" xfId="2"/>
    <cellStyle name="Normalny_pak. nr 1, 2009" xfId="7"/>
    <cellStyle name="Normalny_Przedmiot zamówienia - załącznik2" xfId="6"/>
    <cellStyle name="Procentowy 2" xfId="17"/>
    <cellStyle name="Procentowy 2 2" xfId="34"/>
    <cellStyle name="Procentowy 2 3" xfId="30"/>
    <cellStyle name="Procentowy 3" xfId="18"/>
    <cellStyle name="Procentowy 3 2" xfId="28"/>
    <cellStyle name="Walutowy" xfId="1" builtinId="4"/>
    <cellStyle name="Walutowy 2" xfId="19"/>
    <cellStyle name="Walutowy 2 2" xfId="20"/>
    <cellStyle name="Walutowy 2 3" xfId="35"/>
    <cellStyle name="Walutowy 3" xfId="21"/>
    <cellStyle name="Walutowy 3 2" xfId="27"/>
    <cellStyle name="Walutowy 4" xfId="22"/>
    <cellStyle name="Walutowy 5" xfId="36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30861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30861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30861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171450</xdr:colOff>
      <xdr:row>1</xdr:row>
      <xdr:rowOff>85725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3467100" y="0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1</xdr:row>
      <xdr:rowOff>85725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3590925" y="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1</xdr:row>
      <xdr:rowOff>85725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32670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1</xdr:row>
      <xdr:rowOff>85725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4438650" y="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3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4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5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6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7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8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9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0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1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2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3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4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5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6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7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8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9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0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1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2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3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4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5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6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7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8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9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0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1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2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3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4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5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6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7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8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9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0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1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2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3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4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5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6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7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8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9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0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1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2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3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4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5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6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7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8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9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0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1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2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3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4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5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6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7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8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9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0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1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2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3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4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5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6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7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8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9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0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1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2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3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4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5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6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7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8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9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0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1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2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3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4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5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6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7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8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Normal="80" zoomScaleSheetLayoutView="100" workbookViewId="0">
      <selection activeCell="V13" sqref="V13"/>
    </sheetView>
  </sheetViews>
  <sheetFormatPr defaultRowHeight="12.75"/>
  <cols>
    <col min="1" max="1" width="5" style="2" customWidth="1"/>
    <col min="2" max="2" width="31.7109375" style="1" customWidth="1"/>
    <col min="3" max="4" width="8.4257812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2" width="11.85546875" style="1" customWidth="1"/>
    <col min="13" max="13" width="12.42578125" style="1" customWidth="1"/>
    <col min="14" max="16384" width="9.140625" style="1"/>
  </cols>
  <sheetData>
    <row r="1" spans="1:13" ht="15">
      <c r="A1" s="162" t="s">
        <v>57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3" s="22" customFormat="1" ht="60">
      <c r="A2" s="163" t="s">
        <v>27</v>
      </c>
      <c r="B2" s="163"/>
      <c r="C2" s="100" t="s">
        <v>26</v>
      </c>
      <c r="D2" s="100" t="s">
        <v>25</v>
      </c>
      <c r="E2" s="101" t="s">
        <v>31</v>
      </c>
      <c r="F2" s="100" t="s">
        <v>24</v>
      </c>
      <c r="G2" s="100" t="s">
        <v>23</v>
      </c>
      <c r="H2" s="100" t="s">
        <v>22</v>
      </c>
      <c r="I2" s="100" t="s">
        <v>21</v>
      </c>
      <c r="J2" s="100" t="s">
        <v>20</v>
      </c>
      <c r="K2" s="102" t="s">
        <v>19</v>
      </c>
      <c r="L2" s="102" t="s">
        <v>32</v>
      </c>
      <c r="M2" s="102" t="s">
        <v>33</v>
      </c>
    </row>
    <row r="3" spans="1:13" s="25" customFormat="1" ht="12">
      <c r="A3" s="164" t="s">
        <v>18</v>
      </c>
      <c r="B3" s="165"/>
      <c r="C3" s="124" t="s">
        <v>17</v>
      </c>
      <c r="D3" s="125" t="s">
        <v>16</v>
      </c>
      <c r="E3" s="31" t="s">
        <v>15</v>
      </c>
      <c r="F3" s="31" t="s">
        <v>14</v>
      </c>
      <c r="G3" s="126" t="s">
        <v>13</v>
      </c>
      <c r="H3" s="127" t="s">
        <v>12</v>
      </c>
      <c r="I3" s="128" t="s">
        <v>11</v>
      </c>
      <c r="J3" s="129" t="s">
        <v>10</v>
      </c>
      <c r="K3" s="26">
        <v>10</v>
      </c>
      <c r="L3" s="43" t="s">
        <v>34</v>
      </c>
      <c r="M3" s="43" t="s">
        <v>35</v>
      </c>
    </row>
    <row r="4" spans="1:13" s="22" customFormat="1" ht="25.5">
      <c r="A4" s="24">
        <v>1</v>
      </c>
      <c r="B4" s="130" t="s">
        <v>37</v>
      </c>
      <c r="C4" s="24">
        <v>1900</v>
      </c>
      <c r="D4" s="131" t="s">
        <v>38</v>
      </c>
      <c r="E4" s="131"/>
      <c r="F4" s="81"/>
      <c r="G4" s="132">
        <f>ROUND(F4*(1+(I4/100)),2)</f>
        <v>0</v>
      </c>
      <c r="H4" s="133">
        <f>C4*F4</f>
        <v>0</v>
      </c>
      <c r="I4" s="134">
        <v>8</v>
      </c>
      <c r="J4" s="133">
        <f>H4+H4*I4/100</f>
        <v>0</v>
      </c>
      <c r="K4" s="85"/>
      <c r="L4" s="86">
        <v>0</v>
      </c>
      <c r="M4" s="87">
        <f>ROUND(G4*L4,2)</f>
        <v>0</v>
      </c>
    </row>
    <row r="5" spans="1:13" s="39" customFormat="1">
      <c r="A5" s="135"/>
      <c r="B5" s="136"/>
      <c r="C5" s="137"/>
      <c r="D5" s="138"/>
      <c r="E5" s="139"/>
      <c r="F5" s="166" t="s">
        <v>8</v>
      </c>
      <c r="G5" s="167"/>
      <c r="H5" s="140">
        <f>SUM(H4:H4)</f>
        <v>0</v>
      </c>
      <c r="I5" s="139"/>
      <c r="J5" s="140">
        <f>SUM(J4:J4)</f>
        <v>0</v>
      </c>
      <c r="K5" s="22"/>
      <c r="M5" s="44">
        <f>SUM(M4:M4)</f>
        <v>0</v>
      </c>
    </row>
    <row r="6" spans="1:13" s="39" customFormat="1">
      <c r="A6" s="135"/>
      <c r="B6" s="136"/>
      <c r="C6" s="137"/>
      <c r="D6" s="138"/>
      <c r="E6" s="141"/>
      <c r="F6" s="142"/>
      <c r="G6" s="141"/>
      <c r="H6" s="141"/>
      <c r="I6" s="141"/>
      <c r="J6" s="141"/>
      <c r="K6" s="22"/>
    </row>
    <row r="7" spans="1:13">
      <c r="A7" s="143"/>
      <c r="B7" s="144"/>
      <c r="C7" s="144"/>
      <c r="D7" s="144"/>
      <c r="E7" s="145"/>
      <c r="F7" s="146"/>
      <c r="G7" s="147"/>
      <c r="H7" s="141"/>
      <c r="I7" s="141"/>
      <c r="J7" s="141"/>
      <c r="K7" s="22"/>
    </row>
    <row r="8" spans="1:13">
      <c r="A8" s="148"/>
      <c r="B8" s="144"/>
      <c r="C8" s="144"/>
      <c r="D8" s="144"/>
      <c r="E8" s="145"/>
      <c r="F8" s="146"/>
      <c r="G8" s="145"/>
      <c r="H8" s="145"/>
      <c r="I8" s="145"/>
      <c r="J8" s="145"/>
      <c r="K8" s="39"/>
    </row>
    <row r="9" spans="1:13" s="41" customFormat="1" ht="38.25">
      <c r="A9" s="149" t="s">
        <v>7</v>
      </c>
      <c r="B9" s="150" t="s">
        <v>6</v>
      </c>
      <c r="C9" s="149" t="s">
        <v>5</v>
      </c>
      <c r="D9" s="168" t="s">
        <v>4</v>
      </c>
      <c r="E9" s="168"/>
      <c r="F9" s="168"/>
      <c r="G9" s="151"/>
      <c r="H9" s="151"/>
      <c r="I9" s="151"/>
      <c r="J9" s="151"/>
      <c r="K9" s="39"/>
    </row>
    <row r="10" spans="1:13" ht="24">
      <c r="A10" s="45" t="s">
        <v>39</v>
      </c>
      <c r="B10" s="46" t="s">
        <v>40</v>
      </c>
      <c r="C10" s="13" t="s">
        <v>3</v>
      </c>
      <c r="D10" s="159"/>
      <c r="E10" s="159"/>
      <c r="F10" s="159"/>
      <c r="G10" s="1"/>
      <c r="H10" s="1"/>
      <c r="I10" s="1"/>
      <c r="J10" s="1"/>
    </row>
    <row r="11" spans="1:13" ht="24">
      <c r="A11" s="45" t="s">
        <v>41</v>
      </c>
      <c r="B11" s="46" t="s">
        <v>42</v>
      </c>
      <c r="C11" s="13" t="s">
        <v>3</v>
      </c>
      <c r="D11" s="159"/>
      <c r="E11" s="159"/>
      <c r="F11" s="159"/>
      <c r="G11" s="1"/>
      <c r="H11" s="1"/>
      <c r="I11" s="1"/>
      <c r="J11" s="1"/>
    </row>
    <row r="12" spans="1:13" ht="24">
      <c r="A12" s="45" t="s">
        <v>43</v>
      </c>
      <c r="B12" s="46" t="s">
        <v>44</v>
      </c>
      <c r="C12" s="13" t="s">
        <v>3</v>
      </c>
      <c r="D12" s="159"/>
      <c r="E12" s="159"/>
      <c r="F12" s="159"/>
      <c r="G12" s="1"/>
      <c r="H12" s="1"/>
      <c r="I12" s="1"/>
      <c r="J12" s="1"/>
    </row>
    <row r="13" spans="1:13" ht="60">
      <c r="A13" s="45" t="s">
        <v>45</v>
      </c>
      <c r="B13" s="46" t="s">
        <v>46</v>
      </c>
      <c r="C13" s="13" t="s">
        <v>3</v>
      </c>
      <c r="D13" s="159"/>
      <c r="E13" s="159"/>
      <c r="F13" s="159"/>
      <c r="G13" s="1"/>
      <c r="H13" s="1"/>
      <c r="I13" s="1"/>
      <c r="J13" s="1"/>
    </row>
    <row r="14" spans="1:13" ht="24">
      <c r="A14" s="45" t="s">
        <v>47</v>
      </c>
      <c r="B14" s="46" t="s">
        <v>48</v>
      </c>
      <c r="C14" s="13" t="s">
        <v>3</v>
      </c>
      <c r="D14" s="159"/>
      <c r="E14" s="159"/>
      <c r="F14" s="159"/>
      <c r="G14" s="1"/>
      <c r="H14" s="1"/>
      <c r="I14" s="1"/>
      <c r="J14" s="1"/>
    </row>
    <row r="15" spans="1:13" ht="24">
      <c r="A15" s="45" t="s">
        <v>49</v>
      </c>
      <c r="B15" s="46" t="s">
        <v>50</v>
      </c>
      <c r="C15" s="13" t="s">
        <v>3</v>
      </c>
      <c r="D15" s="159"/>
      <c r="E15" s="159"/>
      <c r="F15" s="159"/>
      <c r="G15" s="1"/>
      <c r="H15" s="1"/>
      <c r="I15" s="1"/>
      <c r="J15" s="1"/>
    </row>
    <row r="16" spans="1:13" ht="48">
      <c r="A16" s="45" t="s">
        <v>51</v>
      </c>
      <c r="B16" s="46" t="s">
        <v>52</v>
      </c>
      <c r="C16" s="13" t="s">
        <v>3</v>
      </c>
      <c r="D16" s="159"/>
      <c r="E16" s="159"/>
      <c r="F16" s="159"/>
      <c r="G16" s="1"/>
      <c r="H16" s="1"/>
      <c r="I16" s="1"/>
      <c r="J16" s="1"/>
    </row>
    <row r="17" spans="1:11" ht="36">
      <c r="A17" s="45" t="s">
        <v>53</v>
      </c>
      <c r="B17" s="46" t="s">
        <v>54</v>
      </c>
      <c r="C17" s="13" t="s">
        <v>3</v>
      </c>
      <c r="D17" s="159"/>
      <c r="E17" s="159"/>
      <c r="F17" s="159"/>
      <c r="G17" s="1"/>
      <c r="H17" s="1"/>
      <c r="I17" s="1"/>
      <c r="J17" s="1"/>
    </row>
    <row r="18" spans="1:11" ht="24">
      <c r="A18" s="45" t="s">
        <v>55</v>
      </c>
      <c r="B18" s="46" t="s">
        <v>56</v>
      </c>
      <c r="C18" s="13" t="s">
        <v>3</v>
      </c>
      <c r="D18" s="159"/>
      <c r="E18" s="159"/>
      <c r="F18" s="159"/>
      <c r="G18" s="1"/>
      <c r="H18" s="1"/>
      <c r="I18" s="1"/>
      <c r="J18" s="1"/>
    </row>
    <row r="19" spans="1:11">
      <c r="A19" s="12"/>
      <c r="B19" s="11"/>
      <c r="C19" s="10"/>
      <c r="D19" s="10"/>
      <c r="E19" s="10"/>
      <c r="F19" s="9"/>
      <c r="G19" s="8"/>
      <c r="H19" s="8"/>
      <c r="I19" s="8"/>
      <c r="J19" s="7"/>
    </row>
    <row r="20" spans="1:11" s="109" customFormat="1">
      <c r="A20" s="106" t="s">
        <v>2</v>
      </c>
      <c r="B20" s="107"/>
      <c r="C20" s="107"/>
      <c r="D20" s="107"/>
      <c r="E20" s="107"/>
      <c r="F20" s="108"/>
      <c r="I20" s="110"/>
      <c r="J20" s="110"/>
    </row>
    <row r="21" spans="1:11" s="109" customFormat="1">
      <c r="A21" s="160" t="s">
        <v>1</v>
      </c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1" s="109" customFormat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1" s="109" customFormat="1" ht="12.75" customHeight="1">
      <c r="A23" s="113" t="s">
        <v>0</v>
      </c>
      <c r="E23" s="42"/>
      <c r="F23" s="42"/>
      <c r="G23" s="42"/>
      <c r="H23" s="42"/>
      <c r="I23" s="42"/>
      <c r="J23" s="42"/>
    </row>
    <row r="24" spans="1:11" s="41" customFormat="1" ht="12.75" customHeight="1">
      <c r="A24" s="36"/>
      <c r="E24" s="4"/>
      <c r="F24" s="4"/>
      <c r="G24" s="4"/>
      <c r="H24" s="4"/>
      <c r="I24" s="4"/>
      <c r="J24" s="4"/>
    </row>
    <row r="25" spans="1:11" s="41" customFormat="1" ht="12.75" customHeight="1">
      <c r="A25" s="36"/>
      <c r="E25" s="4"/>
      <c r="F25" s="4"/>
      <c r="G25" s="4"/>
      <c r="H25" s="4"/>
      <c r="I25" s="4"/>
      <c r="J25" s="4"/>
    </row>
    <row r="26" spans="1:11" s="41" customFormat="1" ht="12.75" customHeight="1">
      <c r="A26" s="35"/>
      <c r="E26" s="4"/>
      <c r="F26" s="4"/>
      <c r="G26" s="4"/>
      <c r="H26" s="4"/>
      <c r="I26" s="4"/>
      <c r="J26" s="4"/>
    </row>
    <row r="27" spans="1:11" s="41" customFormat="1" ht="12.75" customHeight="1">
      <c r="A27" s="4"/>
      <c r="E27" s="4"/>
      <c r="F27" s="4"/>
      <c r="G27" s="4"/>
      <c r="H27" s="42"/>
      <c r="I27" s="4"/>
      <c r="J27" s="4" t="s">
        <v>91</v>
      </c>
    </row>
    <row r="28" spans="1:11">
      <c r="F28" s="4"/>
      <c r="G28" s="4"/>
      <c r="H28" s="4"/>
      <c r="I28" s="4"/>
      <c r="J28" s="4"/>
      <c r="K28" s="41"/>
    </row>
    <row r="29" spans="1:11">
      <c r="H29" s="42" t="s">
        <v>36</v>
      </c>
      <c r="K29" s="41"/>
    </row>
    <row r="30" spans="1:11">
      <c r="K30" s="41"/>
    </row>
  </sheetData>
  <mergeCells count="15">
    <mergeCell ref="D10:F10"/>
    <mergeCell ref="A1:J1"/>
    <mergeCell ref="A2:B2"/>
    <mergeCell ref="A3:B3"/>
    <mergeCell ref="F5:G5"/>
    <mergeCell ref="D9:F9"/>
    <mergeCell ref="D17:F17"/>
    <mergeCell ref="D18:F18"/>
    <mergeCell ref="A21:J21"/>
    <mergeCell ref="D11:F11"/>
    <mergeCell ref="D12:F12"/>
    <mergeCell ref="D13:F13"/>
    <mergeCell ref="D14:F14"/>
    <mergeCell ref="D15:F15"/>
    <mergeCell ref="D16:F16"/>
  </mergeCells>
  <pageMargins left="0.28000000000000003" right="0.26" top="1" bottom="0.51" header="0.33" footer="0.23"/>
  <pageSetup paperSize="9" scale="82" orientation="landscape" horizontalDpi="300" verticalDpi="300" r:id="rId1"/>
  <headerFooter alignWithMargins="0">
    <oddHeader>&amp;LNr sprawy ZP/32/2019&amp;CZestawienie asortymentowo-ilościowo-cenowe
&amp;RZałącznik nr 2 SIWZ</oddHeader>
    <oddFooter>&amp;CStrona &amp;P z 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Normal="80" zoomScaleSheetLayoutView="100" zoomScalePageLayoutView="70" workbookViewId="0">
      <selection activeCell="J6" sqref="J6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3.42578125" style="1" bestFit="1" customWidth="1"/>
    <col min="14" max="16384" width="9.140625" style="1"/>
  </cols>
  <sheetData>
    <row r="1" spans="1:13" ht="21.75" customHeight="1">
      <c r="A1" s="162" t="s">
        <v>58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3" s="22" customFormat="1" ht="94.5" customHeight="1">
      <c r="A2" s="163" t="s">
        <v>27</v>
      </c>
      <c r="B2" s="163"/>
      <c r="C2" s="100" t="s">
        <v>26</v>
      </c>
      <c r="D2" s="100" t="s">
        <v>25</v>
      </c>
      <c r="E2" s="101" t="s">
        <v>31</v>
      </c>
      <c r="F2" s="100" t="s">
        <v>24</v>
      </c>
      <c r="G2" s="100" t="s">
        <v>23</v>
      </c>
      <c r="H2" s="100" t="s">
        <v>22</v>
      </c>
      <c r="I2" s="100" t="s">
        <v>21</v>
      </c>
      <c r="J2" s="100" t="s">
        <v>20</v>
      </c>
      <c r="K2" s="102" t="s">
        <v>19</v>
      </c>
      <c r="L2" s="102" t="s">
        <v>32</v>
      </c>
      <c r="M2" s="102" t="s">
        <v>33</v>
      </c>
    </row>
    <row r="3" spans="1:13" s="25" customFormat="1" ht="13.5" customHeight="1">
      <c r="A3" s="169" t="s">
        <v>18</v>
      </c>
      <c r="B3" s="170"/>
      <c r="C3" s="33" t="s">
        <v>17</v>
      </c>
      <c r="D3" s="32" t="s">
        <v>16</v>
      </c>
      <c r="E3" s="31" t="s">
        <v>15</v>
      </c>
      <c r="F3" s="31" t="s">
        <v>14</v>
      </c>
      <c r="G3" s="30" t="s">
        <v>13</v>
      </c>
      <c r="H3" s="29" t="s">
        <v>12</v>
      </c>
      <c r="I3" s="28" t="s">
        <v>11</v>
      </c>
      <c r="J3" s="27" t="s">
        <v>10</v>
      </c>
      <c r="K3" s="26">
        <v>10</v>
      </c>
      <c r="L3" s="43" t="s">
        <v>34</v>
      </c>
      <c r="M3" s="43" t="s">
        <v>35</v>
      </c>
    </row>
    <row r="4" spans="1:13" s="22" customFormat="1" ht="106.5" customHeight="1" thickBot="1">
      <c r="A4" s="34" t="s">
        <v>18</v>
      </c>
      <c r="B4" s="47" t="s">
        <v>29</v>
      </c>
      <c r="C4" s="38">
        <v>80</v>
      </c>
      <c r="D4" s="23" t="s">
        <v>9</v>
      </c>
      <c r="E4" s="82"/>
      <c r="F4" s="94"/>
      <c r="G4" s="83">
        <f>ROUND(F4*(1+(I4/100)),2)</f>
        <v>0</v>
      </c>
      <c r="H4" s="84">
        <f>C4*F4</f>
        <v>0</v>
      </c>
      <c r="I4" s="95">
        <v>8</v>
      </c>
      <c r="J4" s="84">
        <f>H4+H4*I4/100</f>
        <v>0</v>
      </c>
      <c r="K4" s="85"/>
      <c r="L4" s="86">
        <v>10</v>
      </c>
      <c r="M4" s="87">
        <f>ROUND(G4*L4,2)</f>
        <v>0</v>
      </c>
    </row>
    <row r="5" spans="1:13" s="22" customFormat="1" ht="102.75" thickBot="1">
      <c r="A5" s="34" t="s">
        <v>17</v>
      </c>
      <c r="B5" s="37" t="s">
        <v>28</v>
      </c>
      <c r="C5" s="38">
        <v>160</v>
      </c>
      <c r="D5" s="23" t="s">
        <v>9</v>
      </c>
      <c r="E5" s="82"/>
      <c r="F5" s="94"/>
      <c r="G5" s="83">
        <f t="shared" ref="G5:G6" si="0">ROUND(F5*(1+(I5/100)),2)</f>
        <v>0</v>
      </c>
      <c r="H5" s="84">
        <f t="shared" ref="H5:H6" si="1">C5*F5</f>
        <v>0</v>
      </c>
      <c r="I5" s="95">
        <v>8</v>
      </c>
      <c r="J5" s="84">
        <f t="shared" ref="J5:J6" si="2">H5+H5*I5/100</f>
        <v>0</v>
      </c>
      <c r="K5" s="85"/>
      <c r="L5" s="86">
        <v>20</v>
      </c>
      <c r="M5" s="87">
        <f>ROUND(G5*L5,2)</f>
        <v>0</v>
      </c>
    </row>
    <row r="6" spans="1:13" s="22" customFormat="1" ht="102.75" thickBot="1">
      <c r="A6" s="34" t="s">
        <v>16</v>
      </c>
      <c r="B6" s="37" t="s">
        <v>30</v>
      </c>
      <c r="C6" s="38">
        <v>160</v>
      </c>
      <c r="D6" s="23" t="s">
        <v>9</v>
      </c>
      <c r="E6" s="82"/>
      <c r="F6" s="94"/>
      <c r="G6" s="83">
        <f t="shared" si="0"/>
        <v>0</v>
      </c>
      <c r="H6" s="84">
        <f t="shared" si="1"/>
        <v>0</v>
      </c>
      <c r="I6" s="95">
        <v>8</v>
      </c>
      <c r="J6" s="84">
        <f t="shared" si="2"/>
        <v>0</v>
      </c>
      <c r="K6" s="85"/>
      <c r="L6" s="86">
        <v>20</v>
      </c>
      <c r="M6" s="87">
        <f>ROUND(G6*L6,2)</f>
        <v>0</v>
      </c>
    </row>
    <row r="7" spans="1:13" s="16" customFormat="1">
      <c r="A7" s="21"/>
      <c r="B7" s="21"/>
      <c r="C7" s="20"/>
      <c r="D7" s="19"/>
      <c r="E7" s="18"/>
      <c r="F7" s="171" t="s">
        <v>8</v>
      </c>
      <c r="G7" s="171"/>
      <c r="H7" s="17">
        <f>SUM(H4:H6)</f>
        <v>0</v>
      </c>
      <c r="I7" s="18"/>
      <c r="J7" s="17">
        <f>SUM(J4:J6)</f>
        <v>0</v>
      </c>
      <c r="K7" s="1"/>
      <c r="L7" s="39"/>
      <c r="M7" s="44">
        <f>SUM(M4:M5)</f>
        <v>0</v>
      </c>
    </row>
    <row r="8" spans="1:13">
      <c r="A8" s="3"/>
      <c r="F8" s="14"/>
      <c r="G8" s="15"/>
    </row>
    <row r="9" spans="1:13">
      <c r="A9" s="3"/>
      <c r="F9" s="14"/>
    </row>
    <row r="10" spans="1:13" s="109" customFormat="1">
      <c r="A10" s="106" t="s">
        <v>2</v>
      </c>
      <c r="B10" s="107"/>
      <c r="C10" s="107"/>
      <c r="D10" s="107"/>
      <c r="E10" s="107"/>
      <c r="F10" s="108"/>
      <c r="I10" s="110"/>
      <c r="J10" s="110"/>
    </row>
    <row r="11" spans="1:13" s="109" customFormat="1">
      <c r="A11" s="160" t="s">
        <v>1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3" s="109" customForma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3" s="109" customFormat="1" ht="12.75" customHeight="1">
      <c r="A13" s="113" t="s">
        <v>0</v>
      </c>
      <c r="E13" s="42"/>
      <c r="F13" s="42"/>
      <c r="G13" s="42"/>
      <c r="H13" s="42"/>
      <c r="I13" s="42"/>
      <c r="J13" s="42"/>
    </row>
    <row r="14" spans="1:13" s="109" customFormat="1" ht="12.75" customHeight="1">
      <c r="A14" s="113"/>
      <c r="E14" s="42"/>
      <c r="F14" s="42"/>
      <c r="G14" s="42"/>
      <c r="H14" s="42"/>
      <c r="I14" s="42"/>
      <c r="J14" s="42"/>
    </row>
    <row r="15" spans="1:13" s="41" customFormat="1" ht="12.75" customHeight="1">
      <c r="A15" s="36"/>
      <c r="E15" s="4"/>
      <c r="F15" s="4"/>
      <c r="G15" s="4"/>
      <c r="H15" s="4"/>
      <c r="I15" s="4"/>
      <c r="J15" s="4"/>
    </row>
    <row r="16" spans="1:13" s="41" customFormat="1" ht="12.75" customHeight="1">
      <c r="A16" s="35"/>
      <c r="E16" s="4"/>
      <c r="F16" s="4"/>
      <c r="G16" s="4"/>
      <c r="H16" s="4"/>
      <c r="I16" s="4"/>
      <c r="J16" s="4"/>
    </row>
    <row r="17" spans="1:11" s="41" customFormat="1" ht="12.75" customHeight="1">
      <c r="A17" s="4"/>
      <c r="E17" s="4"/>
      <c r="F17" s="4"/>
      <c r="G17" s="4"/>
      <c r="H17" s="42"/>
      <c r="I17" s="4"/>
      <c r="J17" s="4" t="s">
        <v>91</v>
      </c>
    </row>
    <row r="18" spans="1:11" s="3" customFormat="1" ht="16.5" customHeight="1">
      <c r="A18" s="1"/>
      <c r="B18" s="1"/>
      <c r="C18" s="1"/>
      <c r="D18" s="1"/>
      <c r="E18" s="2"/>
      <c r="F18" s="2"/>
      <c r="G18" s="2"/>
      <c r="H18" s="2"/>
      <c r="I18" s="2"/>
      <c r="J18" s="5"/>
      <c r="K18" s="1"/>
    </row>
    <row r="19" spans="1:11" s="3" customFormat="1" ht="12.75" customHeight="1">
      <c r="A19" s="1"/>
      <c r="B19" s="1"/>
      <c r="C19" s="1"/>
      <c r="D19" s="1"/>
      <c r="E19" s="2"/>
      <c r="F19" s="2"/>
      <c r="G19" s="2"/>
      <c r="H19" s="2"/>
      <c r="I19" s="2"/>
      <c r="J19" s="4"/>
      <c r="K19" s="1"/>
    </row>
    <row r="20" spans="1:11" s="3" customFormat="1" ht="12.75" customHeight="1">
      <c r="A20" s="1"/>
      <c r="B20" s="1"/>
      <c r="C20" s="1"/>
      <c r="D20" s="1"/>
      <c r="E20" s="2"/>
      <c r="F20" s="2"/>
      <c r="G20" s="2"/>
      <c r="H20" s="2"/>
      <c r="I20" s="2"/>
      <c r="J20" s="4"/>
      <c r="K20" s="1"/>
    </row>
    <row r="21" spans="1:11">
      <c r="J21" s="4"/>
    </row>
    <row r="26" spans="1:11">
      <c r="K26" s="3"/>
    </row>
    <row r="27" spans="1:11">
      <c r="K27" s="3"/>
    </row>
    <row r="28" spans="1:11">
      <c r="K28" s="3"/>
    </row>
    <row r="29" spans="1:11">
      <c r="K29" s="3"/>
    </row>
    <row r="30" spans="1:11">
      <c r="K30" s="3"/>
    </row>
    <row r="31" spans="1:11">
      <c r="K31" s="3"/>
    </row>
    <row r="32" spans="1:11">
      <c r="K32" s="3"/>
    </row>
  </sheetData>
  <mergeCells count="5">
    <mergeCell ref="A1:J1"/>
    <mergeCell ref="A2:B2"/>
    <mergeCell ref="A3:B3"/>
    <mergeCell ref="F7:G7"/>
    <mergeCell ref="A11:J11"/>
  </mergeCells>
  <pageMargins left="0.28000000000000003" right="0.26" top="1" bottom="0.51" header="0.33" footer="0.23"/>
  <pageSetup paperSize="9" scale="79" fitToHeight="0" orientation="landscape" r:id="rId1"/>
  <headerFooter alignWithMargins="0">
    <oddHeader>&amp;LNr sprawy ZP/32/2019&amp;CZestawienie asortymentowo-ilościowo-cenowe
&amp;RZałącznik nr 2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60"/>
  <sheetViews>
    <sheetView view="pageBreakPreview" zoomScaleNormal="100" zoomScaleSheetLayoutView="100" workbookViewId="0">
      <selection activeCell="E29" sqref="E29"/>
    </sheetView>
  </sheetViews>
  <sheetFormatPr defaultRowHeight="12.75"/>
  <cols>
    <col min="1" max="1" width="9.140625" style="49"/>
    <col min="2" max="2" width="55.28515625" style="49" customWidth="1"/>
    <col min="3" max="3" width="11.28515625" style="49" customWidth="1"/>
    <col min="4" max="4" width="11.5703125" style="49" customWidth="1"/>
    <col min="5" max="5" width="9.140625" style="49"/>
    <col min="6" max="6" width="14.42578125" style="49" customWidth="1"/>
    <col min="7" max="7" width="9.140625" style="49"/>
    <col min="8" max="8" width="16.7109375" style="49" customWidth="1"/>
    <col min="9" max="9" width="13.28515625" style="49" customWidth="1"/>
    <col min="10" max="10" width="9.140625" style="50"/>
    <col min="11" max="77" width="9.140625" style="51"/>
    <col min="78" max="16384" width="9.140625" style="49"/>
  </cols>
  <sheetData>
    <row r="1" spans="1:77" s="53" customFormat="1">
      <c r="A1" s="52" t="s">
        <v>98</v>
      </c>
      <c r="J1" s="5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</row>
    <row r="2" spans="1:77" s="61" customFormat="1" ht="76.5">
      <c r="A2" s="103" t="s">
        <v>7</v>
      </c>
      <c r="B2" s="103" t="s">
        <v>59</v>
      </c>
      <c r="C2" s="103" t="s">
        <v>104</v>
      </c>
      <c r="D2" s="104" t="s">
        <v>63</v>
      </c>
      <c r="E2" s="104" t="s">
        <v>65</v>
      </c>
      <c r="F2" s="104" t="s">
        <v>66</v>
      </c>
      <c r="G2" s="103" t="s">
        <v>67</v>
      </c>
      <c r="H2" s="104" t="s">
        <v>68</v>
      </c>
      <c r="I2" s="105" t="s">
        <v>69</v>
      </c>
      <c r="J2" s="59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</row>
    <row r="3" spans="1:77" s="65" customFormat="1">
      <c r="A3" s="56" t="s">
        <v>70</v>
      </c>
      <c r="B3" s="56" t="s">
        <v>71</v>
      </c>
      <c r="C3" s="56"/>
      <c r="D3" s="56" t="s">
        <v>75</v>
      </c>
      <c r="E3" s="56" t="s">
        <v>77</v>
      </c>
      <c r="F3" s="62" t="s">
        <v>78</v>
      </c>
      <c r="G3" s="56" t="s">
        <v>79</v>
      </c>
      <c r="H3" s="56" t="s">
        <v>80</v>
      </c>
      <c r="I3" s="58" t="s">
        <v>81</v>
      </c>
      <c r="J3" s="59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</row>
    <row r="4" spans="1:77" s="70" customFormat="1" ht="102">
      <c r="A4" s="66">
        <v>1</v>
      </c>
      <c r="B4" s="67" t="s">
        <v>92</v>
      </c>
      <c r="C4" s="57" t="s">
        <v>105</v>
      </c>
      <c r="D4" s="88">
        <v>400</v>
      </c>
      <c r="E4" s="96"/>
      <c r="F4" s="89">
        <f>E4*D4</f>
        <v>0</v>
      </c>
      <c r="G4" s="98">
        <v>0.08</v>
      </c>
      <c r="H4" s="89">
        <f>ROUND(F4*G4+F4,2)</f>
        <v>0</v>
      </c>
      <c r="I4" s="90"/>
      <c r="J4" s="4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</row>
    <row r="5" spans="1:77" s="70" customFormat="1">
      <c r="E5" s="74" t="s">
        <v>90</v>
      </c>
      <c r="F5" s="75">
        <f>SUM(F4:F4)</f>
        <v>0</v>
      </c>
      <c r="G5" s="76"/>
      <c r="H5" s="75">
        <f>SUM(H4:H4)</f>
        <v>0</v>
      </c>
      <c r="I5" s="120"/>
      <c r="J5" s="11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</row>
    <row r="6" spans="1:77" s="65" customFormat="1">
      <c r="B6" s="78"/>
      <c r="C6" s="78"/>
      <c r="D6" s="78"/>
      <c r="E6" s="74"/>
      <c r="G6" s="74"/>
      <c r="H6" s="79"/>
      <c r="I6" s="80"/>
      <c r="J6" s="79"/>
      <c r="K6" s="7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</row>
    <row r="7" spans="1:77" s="109" customFormat="1">
      <c r="A7" s="106" t="s">
        <v>2</v>
      </c>
      <c r="B7" s="107"/>
      <c r="C7" s="107"/>
      <c r="D7" s="108"/>
      <c r="F7" s="110"/>
      <c r="G7" s="110"/>
    </row>
    <row r="8" spans="1:77" s="109" customFormat="1">
      <c r="A8" s="160" t="s">
        <v>1</v>
      </c>
      <c r="B8" s="161"/>
      <c r="C8" s="161"/>
      <c r="D8" s="161"/>
      <c r="E8" s="161"/>
      <c r="F8" s="161"/>
      <c r="G8" s="161"/>
    </row>
    <row r="9" spans="1:77" s="109" customFormat="1">
      <c r="A9" s="111"/>
      <c r="B9" s="112"/>
      <c r="C9" s="112"/>
      <c r="D9" s="112"/>
      <c r="E9" s="112"/>
      <c r="F9" s="112"/>
      <c r="G9" s="112"/>
    </row>
    <row r="10" spans="1:77" s="109" customFormat="1" ht="12.75" customHeight="1">
      <c r="A10" s="113" t="s">
        <v>0</v>
      </c>
      <c r="D10" s="42"/>
      <c r="E10" s="42"/>
      <c r="F10" s="42"/>
      <c r="G10" s="42"/>
    </row>
    <row r="11" spans="1:77" s="109" customFormat="1" ht="12.75" customHeight="1">
      <c r="A11" s="113"/>
      <c r="D11" s="42"/>
      <c r="E11" s="42"/>
      <c r="F11" s="42"/>
      <c r="G11" s="42"/>
    </row>
    <row r="12" spans="1:77" s="41" customFormat="1" ht="12.75" customHeight="1">
      <c r="A12" s="4"/>
      <c r="D12" s="4"/>
      <c r="E12" s="4"/>
      <c r="F12" s="4" t="s">
        <v>91</v>
      </c>
      <c r="G12" s="4"/>
    </row>
    <row r="13" spans="1:77" s="6" customFormat="1" ht="12.75" customHeight="1">
      <c r="A13" s="114"/>
      <c r="D13" s="115"/>
      <c r="E13" s="115"/>
      <c r="F13" s="115"/>
      <c r="G13" s="115"/>
    </row>
    <row r="14" spans="1:77" s="6" customFormat="1" ht="12.75" customHeight="1">
      <c r="A14" s="115"/>
      <c r="D14" s="115"/>
      <c r="E14" s="116"/>
      <c r="F14" s="115"/>
      <c r="G14" s="115"/>
    </row>
    <row r="15" spans="1:77" s="51" customFormat="1"/>
    <row r="16" spans="1:77" s="51" customFormat="1"/>
    <row r="17" s="51" customFormat="1"/>
    <row r="18" s="51" customFormat="1"/>
    <row r="19" s="51" customFormat="1"/>
    <row r="20" s="51" customFormat="1"/>
    <row r="21" s="51" customFormat="1"/>
    <row r="22" s="51" customFormat="1"/>
    <row r="23" s="51" customFormat="1"/>
    <row r="24" s="51" customFormat="1"/>
    <row r="25" s="51" customFormat="1"/>
    <row r="26" s="51" customFormat="1"/>
    <row r="27" s="51" customFormat="1"/>
    <row r="28" s="51" customFormat="1"/>
    <row r="29" s="51" customFormat="1"/>
    <row r="30" s="51" customFormat="1"/>
    <row r="31" s="51" customFormat="1"/>
    <row r="32" s="51" customFormat="1"/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  <row r="40" s="51" customFormat="1"/>
    <row r="41" s="51" customFormat="1"/>
    <row r="42" s="51" customFormat="1"/>
    <row r="43" s="51" customFormat="1"/>
    <row r="44" s="51" customFormat="1"/>
    <row r="45" s="51" customFormat="1"/>
    <row r="46" s="51" customFormat="1"/>
    <row r="47" s="51" customFormat="1"/>
    <row r="48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  <row r="706" s="51" customFormat="1"/>
    <row r="707" s="51" customFormat="1"/>
    <row r="708" s="51" customFormat="1"/>
    <row r="709" s="51" customFormat="1"/>
    <row r="710" s="51" customFormat="1"/>
    <row r="711" s="51" customFormat="1"/>
    <row r="712" s="51" customFormat="1"/>
    <row r="713" s="51" customFormat="1"/>
    <row r="714" s="51" customFormat="1"/>
    <row r="715" s="51" customFormat="1"/>
    <row r="716" s="51" customFormat="1"/>
    <row r="717" s="51" customFormat="1"/>
    <row r="718" s="51" customFormat="1"/>
    <row r="719" s="51" customFormat="1"/>
    <row r="720" s="51" customFormat="1"/>
    <row r="721" s="51" customFormat="1"/>
    <row r="722" s="51" customFormat="1"/>
    <row r="723" s="51" customFormat="1"/>
    <row r="724" s="51" customFormat="1"/>
    <row r="725" s="51" customFormat="1"/>
    <row r="726" s="51" customFormat="1"/>
    <row r="727" s="51" customFormat="1"/>
    <row r="728" s="51" customFormat="1"/>
    <row r="729" s="51" customFormat="1"/>
    <row r="730" s="51" customFormat="1"/>
    <row r="731" s="51" customFormat="1"/>
    <row r="732" s="51" customFormat="1"/>
    <row r="733" s="51" customFormat="1"/>
    <row r="734" s="51" customFormat="1"/>
    <row r="735" s="51" customFormat="1"/>
    <row r="736" s="51" customFormat="1"/>
    <row r="737" s="51" customFormat="1"/>
    <row r="738" s="51" customFormat="1"/>
    <row r="739" s="51" customFormat="1"/>
    <row r="740" s="51" customFormat="1"/>
    <row r="741" s="51" customFormat="1"/>
    <row r="742" s="51" customFormat="1"/>
    <row r="743" s="51" customFormat="1"/>
    <row r="744" s="51" customFormat="1"/>
    <row r="745" s="51" customFormat="1"/>
    <row r="746" s="51" customFormat="1"/>
    <row r="747" s="51" customFormat="1"/>
    <row r="748" s="51" customFormat="1"/>
    <row r="749" s="51" customFormat="1"/>
    <row r="750" s="51" customFormat="1"/>
    <row r="751" s="51" customFormat="1"/>
    <row r="752" s="51" customFormat="1"/>
    <row r="753" s="51" customFormat="1"/>
    <row r="754" s="51" customFormat="1"/>
    <row r="755" s="51" customFormat="1"/>
    <row r="756" s="51" customFormat="1"/>
    <row r="757" s="51" customFormat="1"/>
    <row r="758" s="51" customFormat="1"/>
    <row r="759" s="51" customFormat="1"/>
    <row r="760" s="51" customFormat="1"/>
    <row r="761" s="51" customFormat="1"/>
    <row r="762" s="51" customFormat="1"/>
    <row r="763" s="51" customFormat="1"/>
    <row r="764" s="51" customFormat="1"/>
    <row r="765" s="51" customFormat="1"/>
    <row r="766" s="51" customFormat="1"/>
    <row r="767" s="51" customFormat="1"/>
    <row r="768" s="51" customFormat="1"/>
    <row r="769" s="51" customFormat="1"/>
    <row r="770" s="51" customFormat="1"/>
    <row r="771" s="51" customFormat="1"/>
    <row r="772" s="51" customFormat="1"/>
    <row r="773" s="51" customFormat="1"/>
    <row r="774" s="51" customFormat="1"/>
    <row r="775" s="51" customFormat="1"/>
    <row r="776" s="51" customFormat="1"/>
    <row r="777" s="51" customFormat="1"/>
    <row r="778" s="51" customFormat="1"/>
    <row r="779" s="51" customFormat="1"/>
    <row r="780" s="51" customFormat="1"/>
    <row r="781" s="51" customFormat="1"/>
    <row r="782" s="51" customFormat="1"/>
    <row r="783" s="51" customFormat="1"/>
    <row r="784" s="51" customFormat="1"/>
    <row r="785" s="51" customFormat="1"/>
    <row r="786" s="51" customFormat="1"/>
    <row r="787" s="51" customFormat="1"/>
    <row r="788" s="51" customFormat="1"/>
    <row r="789" s="51" customFormat="1"/>
    <row r="790" s="51" customFormat="1"/>
    <row r="791" s="51" customFormat="1"/>
    <row r="792" s="51" customFormat="1"/>
    <row r="793" s="51" customFormat="1"/>
    <row r="794" s="51" customFormat="1"/>
    <row r="795" s="51" customFormat="1"/>
    <row r="796" s="51" customFormat="1"/>
    <row r="797" s="51" customFormat="1"/>
    <row r="798" s="51" customFormat="1"/>
    <row r="799" s="51" customFormat="1"/>
    <row r="800" s="51" customFormat="1"/>
    <row r="801" s="51" customFormat="1"/>
    <row r="802" s="51" customFormat="1"/>
    <row r="803" s="51" customFormat="1"/>
    <row r="804" s="51" customFormat="1"/>
    <row r="805" s="51" customFormat="1"/>
    <row r="806" s="51" customFormat="1"/>
    <row r="807" s="51" customFormat="1"/>
    <row r="808" s="51" customFormat="1"/>
    <row r="809" s="51" customFormat="1"/>
    <row r="810" s="51" customFormat="1"/>
    <row r="811" s="51" customFormat="1"/>
    <row r="812" s="51" customFormat="1"/>
    <row r="813" s="51" customFormat="1"/>
    <row r="814" s="51" customFormat="1"/>
    <row r="815" s="51" customFormat="1"/>
    <row r="816" s="51" customFormat="1"/>
    <row r="817" s="51" customFormat="1"/>
    <row r="818" s="51" customFormat="1"/>
    <row r="819" s="51" customFormat="1"/>
    <row r="820" s="51" customFormat="1"/>
    <row r="821" s="51" customFormat="1"/>
    <row r="822" s="51" customFormat="1"/>
    <row r="823" s="51" customFormat="1"/>
    <row r="824" s="51" customFormat="1"/>
    <row r="825" s="51" customFormat="1"/>
    <row r="826" s="51" customFormat="1"/>
    <row r="827" s="51" customFormat="1"/>
    <row r="828" s="51" customFormat="1"/>
    <row r="829" s="51" customFormat="1"/>
    <row r="830" s="51" customFormat="1"/>
    <row r="831" s="51" customFormat="1"/>
    <row r="832" s="51" customFormat="1"/>
    <row r="833" s="51" customFormat="1"/>
    <row r="834" s="51" customFormat="1"/>
    <row r="835" s="51" customFormat="1"/>
    <row r="836" s="51" customFormat="1"/>
    <row r="837" s="51" customFormat="1"/>
    <row r="838" s="51" customFormat="1"/>
    <row r="839" s="51" customFormat="1"/>
    <row r="840" s="51" customFormat="1"/>
    <row r="841" s="51" customFormat="1"/>
    <row r="842" s="51" customFormat="1"/>
    <row r="843" s="51" customFormat="1"/>
    <row r="844" s="51" customFormat="1"/>
    <row r="845" s="51" customFormat="1"/>
    <row r="846" s="51" customFormat="1"/>
    <row r="847" s="51" customFormat="1"/>
    <row r="848" s="51" customFormat="1"/>
    <row r="849" s="51" customFormat="1"/>
    <row r="850" s="51" customFormat="1"/>
    <row r="851" s="51" customFormat="1"/>
    <row r="852" s="51" customFormat="1"/>
    <row r="853" s="51" customFormat="1"/>
    <row r="854" s="51" customFormat="1"/>
    <row r="855" s="51" customFormat="1"/>
    <row r="856" s="51" customFormat="1"/>
    <row r="857" s="51" customFormat="1"/>
    <row r="858" s="51" customFormat="1"/>
    <row r="859" s="51" customFormat="1"/>
    <row r="860" s="51" customFormat="1"/>
    <row r="861" s="51" customFormat="1"/>
    <row r="862" s="51" customFormat="1"/>
    <row r="863" s="51" customFormat="1"/>
    <row r="864" s="51" customFormat="1"/>
    <row r="865" s="51" customFormat="1"/>
    <row r="866" s="51" customFormat="1"/>
    <row r="867" s="51" customFormat="1"/>
    <row r="868" s="51" customFormat="1"/>
    <row r="869" s="51" customFormat="1"/>
    <row r="870" s="51" customFormat="1"/>
    <row r="871" s="51" customFormat="1"/>
    <row r="872" s="51" customFormat="1"/>
    <row r="873" s="51" customFormat="1"/>
    <row r="874" s="51" customFormat="1"/>
    <row r="875" s="51" customFormat="1"/>
    <row r="876" s="51" customFormat="1"/>
    <row r="877" s="51" customFormat="1"/>
    <row r="878" s="51" customFormat="1"/>
    <row r="879" s="51" customFormat="1"/>
    <row r="880" s="51" customFormat="1"/>
    <row r="881" s="51" customFormat="1"/>
    <row r="882" s="51" customFormat="1"/>
    <row r="883" s="51" customFormat="1"/>
    <row r="884" s="51" customFormat="1"/>
    <row r="885" s="51" customFormat="1"/>
    <row r="886" s="51" customFormat="1"/>
    <row r="887" s="51" customFormat="1"/>
    <row r="888" s="51" customFormat="1"/>
    <row r="889" s="51" customFormat="1"/>
    <row r="890" s="51" customFormat="1"/>
    <row r="891" s="51" customFormat="1"/>
    <row r="892" s="51" customFormat="1"/>
    <row r="893" s="51" customFormat="1"/>
    <row r="894" s="51" customFormat="1"/>
    <row r="895" s="51" customFormat="1"/>
    <row r="896" s="51" customFormat="1"/>
    <row r="897" s="51" customFormat="1"/>
    <row r="898" s="51" customFormat="1"/>
    <row r="899" s="51" customFormat="1"/>
    <row r="900" s="51" customFormat="1"/>
    <row r="901" s="51" customFormat="1"/>
    <row r="902" s="51" customFormat="1"/>
    <row r="903" s="51" customFormat="1"/>
    <row r="904" s="51" customFormat="1"/>
    <row r="905" s="51" customFormat="1"/>
    <row r="906" s="51" customFormat="1"/>
    <row r="907" s="51" customFormat="1"/>
    <row r="908" s="51" customFormat="1"/>
    <row r="909" s="51" customFormat="1"/>
    <row r="910" s="51" customFormat="1"/>
    <row r="911" s="51" customFormat="1"/>
    <row r="912" s="51" customFormat="1"/>
    <row r="913" s="51" customFormat="1"/>
    <row r="914" s="51" customFormat="1"/>
    <row r="915" s="51" customFormat="1"/>
    <row r="916" s="51" customFormat="1"/>
    <row r="917" s="51" customFormat="1"/>
    <row r="918" s="51" customFormat="1"/>
    <row r="919" s="51" customFormat="1"/>
    <row r="920" s="51" customFormat="1"/>
    <row r="921" s="51" customFormat="1"/>
    <row r="922" s="51" customFormat="1"/>
    <row r="923" s="51" customFormat="1"/>
    <row r="924" s="51" customFormat="1"/>
    <row r="925" s="51" customFormat="1"/>
    <row r="926" s="51" customFormat="1"/>
    <row r="927" s="51" customFormat="1"/>
    <row r="928" s="51" customFormat="1"/>
    <row r="929" s="51" customFormat="1"/>
    <row r="930" s="51" customFormat="1"/>
    <row r="931" s="51" customFormat="1"/>
    <row r="932" s="51" customFormat="1"/>
    <row r="933" s="51" customFormat="1"/>
    <row r="934" s="51" customFormat="1"/>
    <row r="935" s="51" customFormat="1"/>
    <row r="936" s="51" customFormat="1"/>
    <row r="937" s="51" customFormat="1"/>
    <row r="938" s="51" customFormat="1"/>
    <row r="939" s="51" customFormat="1"/>
    <row r="940" s="51" customFormat="1"/>
    <row r="941" s="51" customFormat="1"/>
    <row r="942" s="51" customFormat="1"/>
    <row r="943" s="51" customFormat="1"/>
    <row r="944" s="51" customFormat="1"/>
    <row r="945" s="51" customFormat="1"/>
    <row r="946" s="51" customFormat="1"/>
    <row r="947" s="51" customFormat="1"/>
    <row r="948" s="51" customFormat="1"/>
    <row r="949" s="51" customFormat="1"/>
    <row r="950" s="51" customFormat="1"/>
    <row r="951" s="51" customFormat="1"/>
    <row r="952" s="51" customFormat="1"/>
    <row r="953" s="51" customFormat="1"/>
    <row r="954" s="51" customFormat="1"/>
    <row r="955" s="51" customFormat="1"/>
    <row r="956" s="51" customFormat="1"/>
    <row r="957" s="51" customFormat="1"/>
    <row r="958" s="51" customFormat="1"/>
    <row r="959" s="51" customFormat="1"/>
    <row r="960" s="51" customFormat="1"/>
    <row r="961" s="51" customFormat="1"/>
    <row r="962" s="51" customFormat="1"/>
    <row r="963" s="51" customFormat="1"/>
    <row r="964" s="51" customFormat="1"/>
    <row r="965" s="51" customFormat="1"/>
    <row r="966" s="51" customFormat="1"/>
    <row r="967" s="51" customFormat="1"/>
    <row r="968" s="51" customFormat="1"/>
    <row r="969" s="51" customFormat="1"/>
    <row r="970" s="51" customFormat="1"/>
    <row r="971" s="51" customFormat="1"/>
    <row r="972" s="51" customFormat="1"/>
    <row r="973" s="51" customFormat="1"/>
    <row r="974" s="51" customFormat="1"/>
    <row r="975" s="51" customFormat="1"/>
    <row r="976" s="51" customFormat="1"/>
    <row r="977" s="51" customFormat="1"/>
    <row r="978" s="51" customFormat="1"/>
    <row r="979" s="51" customFormat="1"/>
    <row r="980" s="51" customFormat="1"/>
    <row r="981" s="51" customFormat="1"/>
    <row r="982" s="51" customFormat="1"/>
    <row r="983" s="51" customFormat="1"/>
    <row r="984" s="51" customFormat="1"/>
    <row r="985" s="51" customFormat="1"/>
    <row r="986" s="51" customFormat="1"/>
    <row r="987" s="51" customFormat="1"/>
    <row r="988" s="51" customFormat="1"/>
    <row r="989" s="51" customFormat="1"/>
    <row r="990" s="51" customFormat="1"/>
    <row r="991" s="51" customFormat="1"/>
    <row r="992" s="51" customFormat="1"/>
    <row r="993" s="51" customFormat="1"/>
    <row r="994" s="51" customFormat="1"/>
    <row r="995" s="51" customFormat="1"/>
    <row r="996" s="51" customFormat="1"/>
    <row r="997" s="51" customFormat="1"/>
    <row r="998" s="51" customFormat="1"/>
    <row r="999" s="51" customFormat="1"/>
    <row r="1000" s="51" customFormat="1"/>
    <row r="1001" s="51" customFormat="1"/>
    <row r="1002" s="51" customFormat="1"/>
    <row r="1003" s="51" customFormat="1"/>
    <row r="1004" s="51" customFormat="1"/>
    <row r="1005" s="51" customFormat="1"/>
    <row r="1006" s="51" customFormat="1"/>
    <row r="1007" s="51" customFormat="1"/>
    <row r="1008" s="51" customFormat="1"/>
    <row r="1009" s="51" customFormat="1"/>
    <row r="1010" s="51" customFormat="1"/>
    <row r="1011" s="51" customFormat="1"/>
    <row r="1012" s="51" customFormat="1"/>
    <row r="1013" s="51" customFormat="1"/>
    <row r="1014" s="51" customFormat="1"/>
    <row r="1015" s="51" customFormat="1"/>
    <row r="1016" s="51" customFormat="1"/>
    <row r="1017" s="51" customFormat="1"/>
    <row r="1018" s="51" customFormat="1"/>
    <row r="1019" s="51" customFormat="1"/>
    <row r="1020" s="51" customFormat="1"/>
    <row r="1021" s="51" customFormat="1"/>
    <row r="1022" s="51" customFormat="1"/>
    <row r="1023" s="51" customFormat="1"/>
    <row r="1024" s="51" customFormat="1"/>
    <row r="1025" s="51" customFormat="1"/>
    <row r="1026" s="51" customFormat="1"/>
    <row r="1027" s="51" customFormat="1"/>
    <row r="1028" s="51" customFormat="1"/>
    <row r="1029" s="51" customFormat="1"/>
    <row r="1030" s="51" customFormat="1"/>
    <row r="1031" s="51" customFormat="1"/>
    <row r="1032" s="51" customFormat="1"/>
    <row r="1033" s="51" customFormat="1"/>
    <row r="1034" s="51" customFormat="1"/>
    <row r="1035" s="51" customFormat="1"/>
    <row r="1036" s="51" customFormat="1"/>
    <row r="1037" s="51" customFormat="1"/>
    <row r="1038" s="51" customFormat="1"/>
    <row r="1039" s="51" customFormat="1"/>
    <row r="1040" s="51" customFormat="1"/>
    <row r="1041" s="51" customFormat="1"/>
    <row r="1042" s="51" customFormat="1"/>
    <row r="1043" s="51" customFormat="1"/>
    <row r="1044" s="51" customFormat="1"/>
    <row r="1045" s="51" customFormat="1"/>
    <row r="1046" s="51" customFormat="1"/>
    <row r="1047" s="51" customFormat="1"/>
    <row r="1048" s="51" customFormat="1"/>
    <row r="1049" s="51" customFormat="1"/>
    <row r="1050" s="51" customFormat="1"/>
    <row r="1051" s="51" customFormat="1"/>
    <row r="1052" s="51" customFormat="1"/>
    <row r="1053" s="51" customFormat="1"/>
    <row r="1054" s="51" customFormat="1"/>
    <row r="1055" s="51" customFormat="1"/>
    <row r="1056" s="51" customFormat="1"/>
    <row r="1057" s="51" customFormat="1"/>
    <row r="1058" s="51" customFormat="1"/>
    <row r="1059" s="51" customFormat="1"/>
    <row r="1060" s="51" customFormat="1"/>
    <row r="1061" s="51" customFormat="1"/>
    <row r="1062" s="51" customFormat="1"/>
    <row r="1063" s="51" customFormat="1"/>
    <row r="1064" s="51" customFormat="1"/>
    <row r="1065" s="51" customFormat="1"/>
    <row r="1066" s="51" customFormat="1"/>
    <row r="1067" s="51" customFormat="1"/>
    <row r="1068" s="51" customFormat="1"/>
    <row r="1069" s="51" customFormat="1"/>
    <row r="1070" s="51" customFormat="1"/>
    <row r="1071" s="51" customFormat="1"/>
    <row r="1072" s="51" customFormat="1"/>
    <row r="1073" s="51" customFormat="1"/>
    <row r="1074" s="51" customFormat="1"/>
    <row r="1075" s="51" customFormat="1"/>
    <row r="1076" s="51" customFormat="1"/>
    <row r="1077" s="51" customFormat="1"/>
    <row r="1078" s="51" customFormat="1"/>
    <row r="1079" s="51" customFormat="1"/>
    <row r="1080" s="51" customFormat="1"/>
    <row r="1081" s="51" customFormat="1"/>
    <row r="1082" s="51" customFormat="1"/>
    <row r="1083" s="51" customFormat="1"/>
    <row r="1084" s="51" customFormat="1"/>
    <row r="1085" s="51" customFormat="1"/>
    <row r="1086" s="51" customFormat="1"/>
    <row r="1087" s="51" customFormat="1"/>
    <row r="1088" s="51" customFormat="1"/>
    <row r="1089" s="51" customFormat="1"/>
    <row r="1090" s="51" customFormat="1"/>
    <row r="1091" s="51" customFormat="1"/>
    <row r="1092" s="51" customFormat="1"/>
    <row r="1093" s="51" customFormat="1"/>
    <row r="1094" s="51" customFormat="1"/>
    <row r="1095" s="51" customFormat="1"/>
    <row r="1096" s="51" customFormat="1"/>
    <row r="1097" s="51" customFormat="1"/>
    <row r="1098" s="51" customFormat="1"/>
    <row r="1099" s="51" customFormat="1"/>
    <row r="1100" s="51" customFormat="1"/>
    <row r="1101" s="51" customFormat="1"/>
    <row r="1102" s="51" customFormat="1"/>
    <row r="1103" s="51" customFormat="1"/>
    <row r="1104" s="51" customFormat="1"/>
    <row r="1105" s="51" customFormat="1"/>
    <row r="1106" s="51" customFormat="1"/>
    <row r="1107" s="51" customFormat="1"/>
    <row r="1108" s="51" customFormat="1"/>
    <row r="1109" s="51" customFormat="1"/>
    <row r="1110" s="51" customFormat="1"/>
    <row r="1111" s="51" customFormat="1"/>
    <row r="1112" s="51" customFormat="1"/>
    <row r="1113" s="51" customFormat="1"/>
    <row r="1114" s="51" customFormat="1"/>
    <row r="1115" s="51" customFormat="1"/>
    <row r="1116" s="51" customFormat="1"/>
    <row r="1117" s="51" customFormat="1"/>
    <row r="1118" s="51" customFormat="1"/>
    <row r="1119" s="51" customFormat="1"/>
    <row r="1120" s="51" customFormat="1"/>
    <row r="1121" s="51" customFormat="1"/>
    <row r="1122" s="51" customFormat="1"/>
    <row r="1123" s="51" customFormat="1"/>
    <row r="1124" s="51" customFormat="1"/>
    <row r="1125" s="51" customFormat="1"/>
    <row r="1126" s="51" customFormat="1"/>
    <row r="1127" s="51" customFormat="1"/>
    <row r="1128" s="51" customFormat="1"/>
    <row r="1129" s="51" customFormat="1"/>
    <row r="1130" s="51" customFormat="1"/>
    <row r="1131" s="51" customFormat="1"/>
    <row r="1132" s="51" customFormat="1"/>
    <row r="1133" s="51" customFormat="1"/>
    <row r="1134" s="51" customFormat="1"/>
    <row r="1135" s="51" customFormat="1"/>
    <row r="1136" s="51" customFormat="1"/>
    <row r="1137" s="51" customFormat="1"/>
    <row r="1138" s="51" customFormat="1"/>
    <row r="1139" s="51" customFormat="1"/>
    <row r="1140" s="51" customFormat="1"/>
    <row r="1141" s="51" customFormat="1"/>
    <row r="1142" s="51" customFormat="1"/>
    <row r="1143" s="51" customFormat="1"/>
    <row r="1144" s="51" customFormat="1"/>
    <row r="1145" s="51" customFormat="1"/>
    <row r="1146" s="51" customFormat="1"/>
    <row r="1147" s="51" customFormat="1"/>
    <row r="1148" s="51" customFormat="1"/>
    <row r="1149" s="51" customFormat="1"/>
    <row r="1150" s="51" customFormat="1"/>
    <row r="1151" s="51" customFormat="1"/>
    <row r="1152" s="51" customFormat="1"/>
    <row r="1153" s="51" customFormat="1"/>
    <row r="1154" s="51" customFormat="1"/>
    <row r="1155" s="51" customFormat="1"/>
    <row r="1156" s="51" customFormat="1"/>
    <row r="1157" s="51" customFormat="1"/>
    <row r="1158" s="51" customFormat="1"/>
    <row r="1159" s="51" customFormat="1"/>
    <row r="1160" s="51" customFormat="1"/>
  </sheetData>
  <mergeCells count="1">
    <mergeCell ref="A8:G8"/>
  </mergeCells>
  <pageMargins left="0.7" right="0.7" top="0.75" bottom="0.75" header="0.3" footer="0.3"/>
  <pageSetup paperSize="9" scale="8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07"/>
  <sheetViews>
    <sheetView view="pageBreakPreview" zoomScaleNormal="100" zoomScaleSheetLayoutView="100" workbookViewId="0">
      <selection activeCell="E23" sqref="E23"/>
    </sheetView>
  </sheetViews>
  <sheetFormatPr defaultRowHeight="12.75"/>
  <cols>
    <col min="1" max="1" width="9.140625" style="49"/>
    <col min="2" max="2" width="32.5703125" style="49" customWidth="1"/>
    <col min="3" max="3" width="11.7109375" style="49" customWidth="1"/>
    <col min="4" max="9" width="9.140625" style="49"/>
    <col min="10" max="10" width="14.42578125" style="49" customWidth="1"/>
    <col min="11" max="11" width="9.140625" style="49"/>
    <col min="12" max="12" width="12.140625" style="49" customWidth="1"/>
    <col min="13" max="13" width="13.28515625" style="49" customWidth="1"/>
    <col min="14" max="14" width="9.140625" style="50"/>
    <col min="15" max="81" width="9.140625" style="51"/>
    <col min="82" max="16384" width="9.140625" style="49"/>
  </cols>
  <sheetData>
    <row r="1" spans="1:81" s="53" customFormat="1">
      <c r="A1" s="52" t="s">
        <v>109</v>
      </c>
      <c r="N1" s="54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</row>
    <row r="2" spans="1:81" s="61" customFormat="1" ht="76.5">
      <c r="A2" s="103" t="s">
        <v>7</v>
      </c>
      <c r="B2" s="103" t="s">
        <v>59</v>
      </c>
      <c r="C2" s="103" t="s">
        <v>104</v>
      </c>
      <c r="D2" s="104" t="s">
        <v>60</v>
      </c>
      <c r="E2" s="104" t="s">
        <v>61</v>
      </c>
      <c r="F2" s="104" t="s">
        <v>62</v>
      </c>
      <c r="G2" s="104" t="s">
        <v>63</v>
      </c>
      <c r="H2" s="104" t="s">
        <v>64</v>
      </c>
      <c r="I2" s="104" t="s">
        <v>65</v>
      </c>
      <c r="J2" s="104" t="s">
        <v>66</v>
      </c>
      <c r="K2" s="103" t="s">
        <v>67</v>
      </c>
      <c r="L2" s="104" t="s">
        <v>68</v>
      </c>
      <c r="M2" s="105" t="s">
        <v>69</v>
      </c>
      <c r="N2" s="5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</row>
    <row r="3" spans="1:81" s="65" customFormat="1">
      <c r="A3" s="56" t="s">
        <v>70</v>
      </c>
      <c r="B3" s="56" t="s">
        <v>71</v>
      </c>
      <c r="C3" s="56"/>
      <c r="D3" s="56" t="s">
        <v>72</v>
      </c>
      <c r="E3" s="56" t="s">
        <v>73</v>
      </c>
      <c r="F3" s="56" t="s">
        <v>74</v>
      </c>
      <c r="G3" s="56" t="s">
        <v>75</v>
      </c>
      <c r="H3" s="56" t="s">
        <v>76</v>
      </c>
      <c r="I3" s="56" t="s">
        <v>77</v>
      </c>
      <c r="J3" s="62" t="s">
        <v>78</v>
      </c>
      <c r="K3" s="56" t="s">
        <v>79</v>
      </c>
      <c r="L3" s="56" t="s">
        <v>80</v>
      </c>
      <c r="M3" s="58" t="s">
        <v>81</v>
      </c>
      <c r="N3" s="59"/>
      <c r="O3" s="6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</row>
    <row r="4" spans="1:81" s="70" customFormat="1" ht="38.25">
      <c r="A4" s="66">
        <v>1</v>
      </c>
      <c r="B4" s="71" t="s">
        <v>93</v>
      </c>
      <c r="C4" s="68" t="s">
        <v>105</v>
      </c>
      <c r="D4" s="88" t="s">
        <v>82</v>
      </c>
      <c r="E4" s="88" t="s">
        <v>83</v>
      </c>
      <c r="F4" s="88" t="s">
        <v>84</v>
      </c>
      <c r="G4" s="88">
        <v>312</v>
      </c>
      <c r="H4" s="88">
        <v>24</v>
      </c>
      <c r="I4" s="96"/>
      <c r="J4" s="89">
        <f t="shared" ref="J4:J6" si="0">I4*G4</f>
        <v>0</v>
      </c>
      <c r="K4" s="98">
        <v>0.08</v>
      </c>
      <c r="L4" s="89">
        <f t="shared" ref="L4:L6" si="1">ROUND(J4*K4+J4,2)</f>
        <v>0</v>
      </c>
      <c r="M4" s="90"/>
      <c r="N4" s="4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</row>
    <row r="5" spans="1:81" s="70" customFormat="1" ht="38.25">
      <c r="A5" s="66">
        <v>2</v>
      </c>
      <c r="B5" s="71" t="s">
        <v>94</v>
      </c>
      <c r="C5" s="68" t="s">
        <v>105</v>
      </c>
      <c r="D5" s="88" t="s">
        <v>82</v>
      </c>
      <c r="E5" s="91" t="s">
        <v>85</v>
      </c>
      <c r="F5" s="91" t="s">
        <v>86</v>
      </c>
      <c r="G5" s="88">
        <v>600</v>
      </c>
      <c r="H5" s="92">
        <v>24</v>
      </c>
      <c r="I5" s="96"/>
      <c r="J5" s="89">
        <f t="shared" si="0"/>
        <v>0</v>
      </c>
      <c r="K5" s="98">
        <v>0.08</v>
      </c>
      <c r="L5" s="89">
        <f t="shared" si="1"/>
        <v>0</v>
      </c>
      <c r="M5" s="90"/>
      <c r="N5" s="48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</row>
    <row r="6" spans="1:81" s="70" customFormat="1" ht="25.5">
      <c r="A6" s="66">
        <v>3</v>
      </c>
      <c r="B6" s="71" t="s">
        <v>95</v>
      </c>
      <c r="C6" s="68" t="s">
        <v>105</v>
      </c>
      <c r="D6" s="91" t="s">
        <v>87</v>
      </c>
      <c r="E6" s="93" t="s">
        <v>88</v>
      </c>
      <c r="F6" s="93" t="s">
        <v>89</v>
      </c>
      <c r="G6" s="88">
        <v>240</v>
      </c>
      <c r="H6" s="93">
        <v>24</v>
      </c>
      <c r="I6" s="121"/>
      <c r="J6" s="89">
        <f t="shared" si="0"/>
        <v>0</v>
      </c>
      <c r="K6" s="98">
        <v>0.08</v>
      </c>
      <c r="L6" s="89">
        <f t="shared" si="1"/>
        <v>0</v>
      </c>
      <c r="M6" s="89"/>
      <c r="N6" s="48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</row>
    <row r="7" spans="1:81" s="70" customFormat="1">
      <c r="I7" s="74" t="s">
        <v>90</v>
      </c>
      <c r="J7" s="75">
        <f>SUM(J4:J6)</f>
        <v>0</v>
      </c>
      <c r="K7" s="76"/>
      <c r="L7" s="75">
        <f>SUM(L4:L6)</f>
        <v>0</v>
      </c>
      <c r="M7" s="77"/>
      <c r="N7" s="11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</row>
    <row r="8" spans="1:81" s="65" customFormat="1">
      <c r="B8" s="78"/>
      <c r="C8" s="78"/>
      <c r="D8" s="78"/>
      <c r="E8" s="78"/>
      <c r="F8" s="78"/>
      <c r="G8" s="78"/>
      <c r="H8" s="74"/>
      <c r="I8" s="74"/>
      <c r="K8" s="74"/>
      <c r="L8" s="79"/>
      <c r="M8" s="80"/>
      <c r="N8" s="79"/>
      <c r="O8" s="7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</row>
    <row r="9" spans="1:81" s="109" customFormat="1">
      <c r="A9" s="106" t="s">
        <v>2</v>
      </c>
      <c r="B9" s="107"/>
      <c r="C9" s="107"/>
      <c r="D9" s="107"/>
      <c r="E9" s="107"/>
      <c r="F9" s="107"/>
      <c r="G9" s="108"/>
      <c r="J9" s="110"/>
      <c r="K9" s="110"/>
    </row>
    <row r="10" spans="1:81" s="109" customFormat="1">
      <c r="A10" s="160" t="s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81" s="109" customForma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81" s="109" customFormat="1" ht="12.75" customHeight="1">
      <c r="A12" s="113" t="s">
        <v>0</v>
      </c>
      <c r="F12" s="42"/>
      <c r="G12" s="42"/>
      <c r="H12" s="42"/>
      <c r="I12" s="42"/>
      <c r="J12" s="42"/>
      <c r="K12" s="42"/>
    </row>
    <row r="13" spans="1:81" s="110" customFormat="1" ht="12.75" customHeight="1">
      <c r="A13" s="117"/>
      <c r="F13" s="116"/>
      <c r="G13" s="116"/>
      <c r="H13" s="116"/>
      <c r="I13" s="116"/>
      <c r="J13" s="116"/>
      <c r="K13" s="116"/>
    </row>
    <row r="14" spans="1:81" s="6" customFormat="1" ht="12.75" customHeight="1">
      <c r="A14" s="118"/>
      <c r="F14" s="115"/>
      <c r="G14" s="115"/>
      <c r="H14" s="115"/>
      <c r="I14" s="115"/>
      <c r="J14" s="115"/>
      <c r="K14" s="115"/>
    </row>
    <row r="15" spans="1:81" s="6" customFormat="1" ht="12.75" customHeight="1">
      <c r="A15" s="114"/>
      <c r="F15" s="115"/>
      <c r="G15" s="115"/>
      <c r="H15" s="115"/>
      <c r="I15" s="115"/>
      <c r="J15" s="115"/>
      <c r="K15" s="115"/>
    </row>
    <row r="16" spans="1:81" s="6" customFormat="1" ht="12.75" customHeight="1">
      <c r="A16" s="115"/>
      <c r="F16" s="115"/>
      <c r="G16" s="115"/>
      <c r="H16" s="115"/>
      <c r="I16" s="116"/>
      <c r="J16" s="115"/>
      <c r="K16" s="115"/>
    </row>
    <row r="17" spans="9:9" s="51" customFormat="1">
      <c r="I17" s="4" t="s">
        <v>91</v>
      </c>
    </row>
    <row r="18" spans="9:9" s="51" customFormat="1"/>
    <row r="19" spans="9:9" s="51" customFormat="1"/>
    <row r="20" spans="9:9" s="51" customFormat="1"/>
    <row r="21" spans="9:9" s="51" customFormat="1"/>
    <row r="22" spans="9:9" s="51" customFormat="1"/>
    <row r="23" spans="9:9" s="51" customFormat="1"/>
    <row r="24" spans="9:9" s="51" customFormat="1"/>
    <row r="25" spans="9:9" s="51" customFormat="1"/>
    <row r="26" spans="9:9" s="51" customFormat="1"/>
    <row r="27" spans="9:9" s="51" customFormat="1"/>
    <row r="28" spans="9:9" s="51" customFormat="1"/>
    <row r="29" spans="9:9" s="51" customFormat="1"/>
    <row r="30" spans="9:9" s="51" customFormat="1"/>
    <row r="31" spans="9:9" s="51" customFormat="1"/>
    <row r="32" spans="9:9" s="51" customFormat="1"/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  <row r="40" s="51" customFormat="1"/>
    <row r="41" s="51" customFormat="1"/>
    <row r="42" s="51" customFormat="1"/>
    <row r="43" s="51" customFormat="1"/>
    <row r="44" s="51" customFormat="1"/>
    <row r="45" s="51" customFormat="1"/>
    <row r="46" s="51" customFormat="1"/>
    <row r="47" s="51" customFormat="1"/>
    <row r="48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  <row r="706" s="51" customFormat="1"/>
    <row r="707" s="51" customFormat="1"/>
  </sheetData>
  <mergeCells count="1">
    <mergeCell ref="A10:K10"/>
  </mergeCells>
  <pageMargins left="0.7" right="0.7" top="0.75" bottom="0.75" header="0.3" footer="0.3"/>
  <pageSetup paperSize="9" scale="8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5"/>
  <sheetViews>
    <sheetView view="pageBreakPreview" zoomScaleNormal="100" zoomScaleSheetLayoutView="100" workbookViewId="0">
      <selection activeCell="C4" sqref="C4"/>
    </sheetView>
  </sheetViews>
  <sheetFormatPr defaultRowHeight="12.75"/>
  <cols>
    <col min="1" max="1" width="9.140625" style="49"/>
    <col min="2" max="2" width="45.85546875" style="49" customWidth="1"/>
    <col min="3" max="3" width="12.85546875" style="49" customWidth="1"/>
    <col min="4" max="4" width="10.85546875" style="49" customWidth="1"/>
    <col min="5" max="5" width="13.42578125" style="49" customWidth="1"/>
    <col min="6" max="6" width="14.42578125" style="49" customWidth="1"/>
    <col min="7" max="7" width="9.140625" style="49"/>
    <col min="8" max="8" width="12.140625" style="49" customWidth="1"/>
    <col min="9" max="9" width="24.5703125" style="49" customWidth="1"/>
    <col min="10" max="10" width="9.140625" style="50"/>
    <col min="11" max="77" width="9.140625" style="51"/>
    <col min="78" max="16384" width="9.140625" style="49"/>
  </cols>
  <sheetData>
    <row r="1" spans="1:77" s="53" customFormat="1">
      <c r="A1" s="52" t="s">
        <v>99</v>
      </c>
      <c r="J1" s="5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</row>
    <row r="2" spans="1:77" s="61" customFormat="1" ht="63.75">
      <c r="A2" s="103" t="s">
        <v>7</v>
      </c>
      <c r="B2" s="103" t="s">
        <v>59</v>
      </c>
      <c r="C2" s="103" t="s">
        <v>104</v>
      </c>
      <c r="D2" s="104" t="s">
        <v>101</v>
      </c>
      <c r="E2" s="104" t="s">
        <v>103</v>
      </c>
      <c r="F2" s="104" t="s">
        <v>66</v>
      </c>
      <c r="G2" s="103" t="s">
        <v>67</v>
      </c>
      <c r="H2" s="104" t="s">
        <v>68</v>
      </c>
      <c r="I2" s="105" t="s">
        <v>69</v>
      </c>
      <c r="J2" s="59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</row>
    <row r="3" spans="1:77" s="65" customFormat="1">
      <c r="A3" s="56" t="s">
        <v>70</v>
      </c>
      <c r="B3" s="56" t="s">
        <v>71</v>
      </c>
      <c r="C3" s="56"/>
      <c r="D3" s="56" t="s">
        <v>75</v>
      </c>
      <c r="E3" s="56" t="s">
        <v>77</v>
      </c>
      <c r="F3" s="62" t="s">
        <v>78</v>
      </c>
      <c r="G3" s="56" t="s">
        <v>79</v>
      </c>
      <c r="H3" s="56" t="s">
        <v>80</v>
      </c>
      <c r="I3" s="58" t="s">
        <v>81</v>
      </c>
      <c r="J3" s="59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</row>
    <row r="4" spans="1:77" s="70" customFormat="1" ht="38.25">
      <c r="A4" s="66">
        <v>1</v>
      </c>
      <c r="B4" s="122" t="s">
        <v>96</v>
      </c>
      <c r="C4" s="123" t="s">
        <v>9</v>
      </c>
      <c r="D4" s="88">
        <v>1000</v>
      </c>
      <c r="E4" s="121"/>
      <c r="F4" s="89">
        <f>E4*D4</f>
        <v>0</v>
      </c>
      <c r="G4" s="98">
        <v>0.08</v>
      </c>
      <c r="H4" s="89">
        <f t="shared" ref="H4" si="0">ROUND(F4*G4+F4,2)</f>
        <v>0</v>
      </c>
      <c r="I4" s="89"/>
      <c r="J4" s="4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</row>
    <row r="5" spans="1:77" s="70" customFormat="1">
      <c r="E5" s="74" t="s">
        <v>90</v>
      </c>
      <c r="F5" s="75">
        <f>SUM(F4:F4)</f>
        <v>0</v>
      </c>
      <c r="G5" s="76"/>
      <c r="H5" s="75">
        <f>SUM(H4:H4)</f>
        <v>0</v>
      </c>
      <c r="I5" s="77"/>
      <c r="J5" s="11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</row>
    <row r="6" spans="1:77" s="65" customFormat="1">
      <c r="B6" s="78"/>
      <c r="C6" s="78"/>
      <c r="D6" s="78"/>
      <c r="E6" s="74"/>
      <c r="G6" s="74"/>
      <c r="H6" s="79"/>
      <c r="I6" s="80"/>
      <c r="J6" s="79"/>
      <c r="K6" s="7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</row>
    <row r="7" spans="1:77" s="109" customFormat="1">
      <c r="A7" s="106" t="s">
        <v>2</v>
      </c>
      <c r="B7" s="107"/>
      <c r="C7" s="107"/>
      <c r="D7" s="108"/>
      <c r="F7" s="110"/>
      <c r="G7" s="110"/>
    </row>
    <row r="8" spans="1:77" s="109" customFormat="1">
      <c r="A8" s="160" t="s">
        <v>1</v>
      </c>
      <c r="B8" s="161"/>
      <c r="C8" s="161"/>
      <c r="D8" s="161"/>
      <c r="E8" s="161"/>
      <c r="F8" s="161"/>
      <c r="G8" s="161"/>
    </row>
    <row r="9" spans="1:77" s="109" customFormat="1">
      <c r="A9" s="111"/>
      <c r="B9" s="112"/>
      <c r="C9" s="112"/>
      <c r="D9" s="112"/>
      <c r="E9" s="112"/>
      <c r="F9" s="112"/>
      <c r="G9" s="112"/>
    </row>
    <row r="10" spans="1:77" s="109" customFormat="1" ht="12.75" customHeight="1">
      <c r="A10" s="113" t="s">
        <v>0</v>
      </c>
      <c r="D10" s="42"/>
      <c r="E10" s="42"/>
      <c r="F10" s="42"/>
      <c r="G10" s="42"/>
    </row>
    <row r="11" spans="1:77" s="110" customFormat="1" ht="12.75" customHeight="1">
      <c r="A11" s="117"/>
      <c r="D11" s="116"/>
      <c r="E11" s="116"/>
      <c r="F11" s="116"/>
      <c r="G11" s="116"/>
    </row>
    <row r="12" spans="1:77" s="6" customFormat="1" ht="12.75" customHeight="1">
      <c r="A12" s="118"/>
      <c r="D12" s="115"/>
      <c r="E12" s="115"/>
      <c r="F12" s="115"/>
      <c r="G12" s="115"/>
    </row>
    <row r="13" spans="1:77" s="6" customFormat="1" ht="12.75" customHeight="1">
      <c r="A13" s="114"/>
      <c r="D13" s="115"/>
      <c r="E13" s="115"/>
      <c r="F13" s="115"/>
      <c r="G13" s="115"/>
    </row>
    <row r="14" spans="1:77" s="6" customFormat="1" ht="12.75" customHeight="1">
      <c r="A14" s="115"/>
      <c r="D14" s="115"/>
      <c r="E14" s="116"/>
      <c r="F14" s="115"/>
      <c r="G14" s="115"/>
    </row>
    <row r="15" spans="1:77" s="51" customFormat="1"/>
    <row r="16" spans="1:77" s="51" customFormat="1"/>
    <row r="17" spans="5:5" s="51" customFormat="1">
      <c r="E17" s="4" t="s">
        <v>91</v>
      </c>
    </row>
    <row r="18" spans="5:5" s="51" customFormat="1"/>
    <row r="19" spans="5:5" s="51" customFormat="1"/>
    <row r="20" spans="5:5" s="51" customFormat="1"/>
    <row r="21" spans="5:5" s="51" customFormat="1"/>
    <row r="22" spans="5:5" s="51" customFormat="1"/>
    <row r="23" spans="5:5" s="51" customFormat="1"/>
    <row r="24" spans="5:5" s="51" customFormat="1"/>
    <row r="25" spans="5:5" s="51" customFormat="1"/>
    <row r="26" spans="5:5" s="51" customFormat="1"/>
    <row r="27" spans="5:5" s="51" customFormat="1"/>
    <row r="28" spans="5:5" s="51" customFormat="1"/>
    <row r="29" spans="5:5" s="51" customFormat="1"/>
    <row r="30" spans="5:5" s="51" customFormat="1"/>
    <row r="31" spans="5:5" s="51" customFormat="1"/>
    <row r="32" spans="5:5" s="51" customFormat="1"/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  <row r="40" s="51" customFormat="1"/>
    <row r="41" s="51" customFormat="1"/>
    <row r="42" s="51" customFormat="1"/>
    <row r="43" s="51" customFormat="1"/>
    <row r="44" s="51" customFormat="1"/>
    <row r="45" s="51" customFormat="1"/>
    <row r="46" s="51" customFormat="1"/>
    <row r="47" s="51" customFormat="1"/>
    <row r="48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</sheetData>
  <mergeCells count="1">
    <mergeCell ref="A8:G8"/>
  </mergeCells>
  <pageMargins left="0.7" right="0.7" top="0.75" bottom="0.75" header="0.3" footer="0.3"/>
  <pageSetup paperSize="9" scale="87" orientation="landscape" horizontalDpi="4294967294" verticalDpi="4294967294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5"/>
  <sheetViews>
    <sheetView view="pageBreakPreview" zoomScaleNormal="100" zoomScaleSheetLayoutView="100" workbookViewId="0">
      <selection activeCell="I35" sqref="I35"/>
    </sheetView>
  </sheetViews>
  <sheetFormatPr defaultRowHeight="12.75"/>
  <cols>
    <col min="1" max="1" width="9.140625" style="49"/>
    <col min="2" max="2" width="47" style="49" customWidth="1"/>
    <col min="3" max="3" width="9.140625" style="49" customWidth="1"/>
    <col min="4" max="5" width="9.140625" style="49"/>
    <col min="6" max="6" width="14.42578125" style="49" customWidth="1"/>
    <col min="7" max="7" width="9.140625" style="49"/>
    <col min="8" max="8" width="12.140625" style="49" customWidth="1"/>
    <col min="9" max="9" width="19.85546875" style="49" customWidth="1"/>
    <col min="10" max="10" width="9.140625" style="50"/>
    <col min="11" max="77" width="9.140625" style="51"/>
    <col min="78" max="16384" width="9.140625" style="49"/>
  </cols>
  <sheetData>
    <row r="1" spans="1:77" s="53" customFormat="1">
      <c r="A1" s="52" t="s">
        <v>100</v>
      </c>
      <c r="J1" s="5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</row>
    <row r="2" spans="1:77" s="61" customFormat="1" ht="63.75">
      <c r="A2" s="103" t="s">
        <v>7</v>
      </c>
      <c r="B2" s="103" t="s">
        <v>59</v>
      </c>
      <c r="C2" s="103" t="s">
        <v>104</v>
      </c>
      <c r="D2" s="104" t="s">
        <v>101</v>
      </c>
      <c r="E2" s="104" t="s">
        <v>102</v>
      </c>
      <c r="F2" s="104" t="s">
        <v>66</v>
      </c>
      <c r="G2" s="103" t="s">
        <v>67</v>
      </c>
      <c r="H2" s="104" t="s">
        <v>68</v>
      </c>
      <c r="I2" s="105" t="s">
        <v>69</v>
      </c>
      <c r="J2" s="59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</row>
    <row r="3" spans="1:77" s="65" customFormat="1">
      <c r="A3" s="56" t="s">
        <v>70</v>
      </c>
      <c r="B3" s="56" t="s">
        <v>71</v>
      </c>
      <c r="C3" s="56"/>
      <c r="D3" s="56" t="s">
        <v>75</v>
      </c>
      <c r="E3" s="56" t="s">
        <v>77</v>
      </c>
      <c r="F3" s="62" t="s">
        <v>78</v>
      </c>
      <c r="G3" s="56" t="s">
        <v>79</v>
      </c>
      <c r="H3" s="56" t="s">
        <v>80</v>
      </c>
      <c r="I3" s="58" t="s">
        <v>81</v>
      </c>
      <c r="J3" s="59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</row>
    <row r="4" spans="1:77" s="73" customFormat="1" ht="25.5">
      <c r="A4" s="66">
        <v>1</v>
      </c>
      <c r="B4" s="72" t="s">
        <v>97</v>
      </c>
      <c r="C4" s="68" t="s">
        <v>9</v>
      </c>
      <c r="D4" s="93">
        <v>20</v>
      </c>
      <c r="E4" s="97"/>
      <c r="F4" s="89">
        <f>E4*D4</f>
        <v>0</v>
      </c>
      <c r="G4" s="99">
        <v>0.08</v>
      </c>
      <c r="H4" s="89">
        <f t="shared" ref="H4" si="0">ROUND(F4*G4+F4,2)</f>
        <v>0</v>
      </c>
      <c r="I4" s="90"/>
      <c r="J4" s="48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</row>
    <row r="5" spans="1:77" s="70" customFormat="1">
      <c r="E5" s="74" t="s">
        <v>90</v>
      </c>
      <c r="F5" s="75">
        <f>SUM(F4:F4)</f>
        <v>0</v>
      </c>
      <c r="G5" s="76"/>
      <c r="H5" s="75">
        <f>SUM(H4:H4)</f>
        <v>0</v>
      </c>
      <c r="I5" s="120"/>
      <c r="J5" s="11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</row>
    <row r="6" spans="1:77" s="65" customFormat="1">
      <c r="B6" s="78"/>
      <c r="C6" s="78"/>
      <c r="D6" s="78"/>
      <c r="E6" s="74"/>
      <c r="G6" s="74"/>
      <c r="H6" s="79"/>
      <c r="I6" s="80"/>
      <c r="J6" s="79"/>
      <c r="K6" s="7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</row>
    <row r="7" spans="1:77" s="109" customFormat="1">
      <c r="A7" s="106" t="s">
        <v>2</v>
      </c>
      <c r="B7" s="107"/>
      <c r="C7" s="107"/>
      <c r="D7" s="108"/>
      <c r="F7" s="110"/>
      <c r="G7" s="110"/>
    </row>
    <row r="8" spans="1:77" s="109" customFormat="1">
      <c r="A8" s="160" t="s">
        <v>1</v>
      </c>
      <c r="B8" s="161"/>
      <c r="C8" s="161"/>
      <c r="D8" s="161"/>
      <c r="E8" s="161"/>
      <c r="F8" s="161"/>
      <c r="G8" s="161"/>
    </row>
    <row r="9" spans="1:77" s="109" customFormat="1">
      <c r="A9" s="111"/>
      <c r="B9" s="112"/>
      <c r="C9" s="112"/>
      <c r="D9" s="112"/>
      <c r="E9" s="112"/>
      <c r="F9" s="112"/>
      <c r="G9" s="112"/>
    </row>
    <row r="10" spans="1:77" s="109" customFormat="1" ht="12.75" customHeight="1">
      <c r="A10" s="113" t="s">
        <v>0</v>
      </c>
      <c r="D10" s="42"/>
      <c r="E10" s="42"/>
      <c r="F10" s="42"/>
      <c r="G10" s="42"/>
    </row>
    <row r="11" spans="1:77" s="110" customFormat="1" ht="12.75" customHeight="1">
      <c r="A11" s="117"/>
      <c r="D11" s="116"/>
      <c r="E11" s="116"/>
      <c r="F11" s="116"/>
      <c r="G11" s="116"/>
    </row>
    <row r="12" spans="1:77" s="6" customFormat="1" ht="12.75" customHeight="1">
      <c r="A12" s="118"/>
      <c r="D12" s="115"/>
      <c r="E12" s="115"/>
      <c r="F12" s="115"/>
      <c r="G12" s="115"/>
    </row>
    <row r="13" spans="1:77" s="6" customFormat="1" ht="12.75" customHeight="1">
      <c r="A13" s="114"/>
      <c r="D13" s="115"/>
      <c r="E13" s="115"/>
      <c r="F13" s="115"/>
      <c r="G13" s="115"/>
    </row>
    <row r="14" spans="1:77" s="6" customFormat="1" ht="12.75" customHeight="1">
      <c r="A14" s="115"/>
      <c r="D14" s="115"/>
      <c r="E14" s="116"/>
      <c r="F14" s="4" t="s">
        <v>91</v>
      </c>
      <c r="G14" s="115"/>
    </row>
    <row r="15" spans="1:77" s="51" customFormat="1"/>
    <row r="16" spans="1:77" s="51" customFormat="1"/>
    <row r="17" s="51" customFormat="1"/>
    <row r="18" s="51" customFormat="1"/>
    <row r="19" s="51" customFormat="1"/>
    <row r="20" s="51" customFormat="1"/>
    <row r="21" s="51" customFormat="1"/>
    <row r="22" s="51" customFormat="1"/>
    <row r="23" s="51" customFormat="1"/>
    <row r="24" s="51" customFormat="1"/>
    <row r="25" s="51" customFormat="1"/>
    <row r="26" s="51" customFormat="1"/>
    <row r="27" s="51" customFormat="1"/>
    <row r="28" s="51" customFormat="1"/>
    <row r="29" s="51" customFormat="1"/>
    <row r="30" s="51" customFormat="1"/>
    <row r="31" s="51" customFormat="1"/>
    <row r="32" s="51" customFormat="1"/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  <row r="40" s="51" customFormat="1"/>
    <row r="41" s="51" customFormat="1"/>
    <row r="42" s="51" customFormat="1"/>
    <row r="43" s="51" customFormat="1"/>
    <row r="44" s="51" customFormat="1"/>
    <row r="45" s="51" customFormat="1"/>
    <row r="46" s="51" customFormat="1"/>
    <row r="47" s="51" customFormat="1"/>
    <row r="48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</sheetData>
  <mergeCells count="2">
    <mergeCell ref="K4:T4"/>
    <mergeCell ref="A8:G8"/>
  </mergeCells>
  <pageMargins left="0.7" right="0.7" top="0.75" bottom="0.75" header="0.3" footer="0.3"/>
  <pageSetup paperSize="9" scale="96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O48" sqref="O47:O48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4.855468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6384" width="9.140625" style="1"/>
  </cols>
  <sheetData>
    <row r="1" spans="1:10" s="109" customFormat="1" ht="15">
      <c r="A1" s="162" t="s">
        <v>106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22" customFormat="1" ht="51">
      <c r="A2" s="163" t="s">
        <v>27</v>
      </c>
      <c r="B2" s="163"/>
      <c r="C2" s="100" t="s">
        <v>26</v>
      </c>
      <c r="D2" s="100" t="s">
        <v>25</v>
      </c>
      <c r="E2" s="101" t="s">
        <v>31</v>
      </c>
      <c r="F2" s="100" t="s">
        <v>24</v>
      </c>
      <c r="G2" s="100" t="s">
        <v>23</v>
      </c>
      <c r="H2" s="100" t="s">
        <v>22</v>
      </c>
      <c r="I2" s="100" t="s">
        <v>21</v>
      </c>
      <c r="J2" s="100" t="s">
        <v>20</v>
      </c>
    </row>
    <row r="3" spans="1:10" s="25" customFormat="1" thickBot="1">
      <c r="A3" s="173" t="s">
        <v>18</v>
      </c>
      <c r="B3" s="174"/>
      <c r="C3" s="26" t="s">
        <v>17</v>
      </c>
      <c r="D3" s="152" t="s">
        <v>16</v>
      </c>
      <c r="E3" s="31" t="s">
        <v>15</v>
      </c>
      <c r="F3" s="31" t="s">
        <v>14</v>
      </c>
      <c r="G3" s="30" t="s">
        <v>13</v>
      </c>
      <c r="H3" s="29" t="s">
        <v>12</v>
      </c>
      <c r="I3" s="28" t="s">
        <v>11</v>
      </c>
      <c r="J3" s="27" t="s">
        <v>10</v>
      </c>
    </row>
    <row r="4" spans="1:10" s="22" customFormat="1" ht="179.25" thickBot="1">
      <c r="A4" s="34" t="s">
        <v>18</v>
      </c>
      <c r="B4" s="154" t="s">
        <v>107</v>
      </c>
      <c r="C4" s="157">
        <v>30</v>
      </c>
      <c r="D4" s="153" t="s">
        <v>9</v>
      </c>
      <c r="E4" s="82"/>
      <c r="F4" s="94"/>
      <c r="G4" s="83">
        <f>ROUND(F4*(1+(I4/100)),2)</f>
        <v>0</v>
      </c>
      <c r="H4" s="84">
        <f>C4*F4</f>
        <v>0</v>
      </c>
      <c r="I4" s="95">
        <v>8</v>
      </c>
      <c r="J4" s="84">
        <f>H4+H4*I4/100</f>
        <v>0</v>
      </c>
    </row>
    <row r="5" spans="1:10" s="22" customFormat="1" ht="192" thickBot="1">
      <c r="A5" s="34" t="s">
        <v>17</v>
      </c>
      <c r="B5" s="155" t="s">
        <v>108</v>
      </c>
      <c r="C5" s="158">
        <v>30</v>
      </c>
      <c r="D5" s="156" t="s">
        <v>9</v>
      </c>
      <c r="E5" s="131"/>
      <c r="F5" s="94"/>
      <c r="G5" s="132">
        <f t="shared" ref="G5" si="0">ROUND(F5*(1+(I5/100)),2)</f>
        <v>0</v>
      </c>
      <c r="H5" s="133">
        <f t="shared" ref="H5" si="1">C5*F5</f>
        <v>0</v>
      </c>
      <c r="I5" s="95">
        <v>8</v>
      </c>
      <c r="J5" s="84">
        <f t="shared" ref="J5" si="2">H5+H5*I5/100</f>
        <v>0</v>
      </c>
    </row>
    <row r="6" spans="1:10" s="39" customFormat="1">
      <c r="A6" s="136"/>
      <c r="B6" s="136"/>
      <c r="C6" s="137"/>
      <c r="D6" s="138"/>
      <c r="E6" s="139"/>
      <c r="F6" s="166" t="s">
        <v>8</v>
      </c>
      <c r="G6" s="166"/>
      <c r="H6" s="140">
        <f>SUM(H4:H5)</f>
        <v>0</v>
      </c>
      <c r="I6" s="139"/>
      <c r="J6" s="40">
        <f>SUM(J4:J5)</f>
        <v>0</v>
      </c>
    </row>
    <row r="7" spans="1:10">
      <c r="A7" s="151"/>
      <c r="B7" s="144"/>
      <c r="C7" s="144"/>
      <c r="D7" s="144"/>
      <c r="E7" s="145"/>
      <c r="F7" s="146"/>
      <c r="G7" s="147"/>
      <c r="H7" s="145"/>
      <c r="I7" s="145"/>
    </row>
    <row r="8" spans="1:10">
      <c r="A8" s="151"/>
      <c r="B8" s="144"/>
      <c r="C8" s="144"/>
      <c r="D8" s="144"/>
      <c r="E8" s="145"/>
      <c r="F8" s="146"/>
      <c r="G8" s="145"/>
      <c r="H8" s="145"/>
      <c r="I8" s="145"/>
    </row>
    <row r="9" spans="1:10">
      <c r="A9" s="12"/>
      <c r="B9" s="11"/>
      <c r="C9" s="10"/>
      <c r="D9" s="10"/>
      <c r="E9" s="10"/>
      <c r="F9" s="9"/>
      <c r="G9" s="8"/>
      <c r="H9" s="8"/>
      <c r="I9" s="8"/>
      <c r="J9" s="7"/>
    </row>
    <row r="10" spans="1:10">
      <c r="A10" s="106" t="s">
        <v>2</v>
      </c>
      <c r="B10" s="107"/>
      <c r="C10" s="107"/>
      <c r="D10" s="107"/>
      <c r="E10" s="107"/>
      <c r="F10" s="108"/>
      <c r="G10" s="109"/>
      <c r="H10" s="109"/>
      <c r="I10" s="110"/>
      <c r="J10" s="110"/>
    </row>
    <row r="11" spans="1:10">
      <c r="A11" s="160" t="s">
        <v>1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>
      <c r="A12" s="111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>
      <c r="A13" s="113" t="s">
        <v>0</v>
      </c>
      <c r="B13" s="109"/>
      <c r="C13" s="109"/>
      <c r="D13" s="109"/>
      <c r="E13" s="42"/>
      <c r="F13" s="42"/>
      <c r="G13" s="42"/>
      <c r="H13" s="42"/>
      <c r="I13" s="42"/>
      <c r="J13" s="42"/>
    </row>
    <row r="17" spans="7:7">
      <c r="G17" s="4" t="s">
        <v>91</v>
      </c>
    </row>
  </sheetData>
  <mergeCells count="5">
    <mergeCell ref="A11:J11"/>
    <mergeCell ref="F6:G6"/>
    <mergeCell ref="A1:J1"/>
    <mergeCell ref="A2:B2"/>
    <mergeCell ref="A3:B3"/>
  </mergeCells>
  <pageMargins left="0.7" right="0.7" top="0.75" bottom="0.75" header="0.3" footer="0.3"/>
  <pageSetup paperSize="9" scale="8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Pakiet 1 drenaż</vt:lpstr>
      <vt:lpstr>Pakiet 2 wkłady do strzyk auto</vt:lpstr>
      <vt:lpstr>Pakiet 3 wosk kostny</vt:lpstr>
      <vt:lpstr>Pakiet 4 tasiemki chirurgiczne</vt:lpstr>
      <vt:lpstr>Pakiet 5 wkładki atraumatyczn</vt:lpstr>
      <vt:lpstr>Pakiet 6 łaty</vt:lpstr>
      <vt:lpstr>Pakiet 7 cewniki do pomiaru r</vt:lpstr>
      <vt:lpstr>'Pakiet 1 drenaż'!Obszar_wydruku</vt:lpstr>
      <vt:lpstr>'Pakiet 2 wkłady do strzyk auto'!Obszar_wydruku</vt:lpstr>
      <vt:lpstr>'Pakiet 3 wosk kostny'!Obszar_wydruku</vt:lpstr>
      <vt:lpstr>'Pakiet 4 tasiemki chirurgiczne'!Obszar_wydruku</vt:lpstr>
      <vt:lpstr>'Pakiet 5 wkładki atraumatyczn'!Obszar_wydruku</vt:lpstr>
      <vt:lpstr>'Pakiet 6 łaty'!Obszar_wydruku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Agnieszka Andrzejczak</cp:lastModifiedBy>
  <cp:lastPrinted>2019-10-17T07:43:47Z</cp:lastPrinted>
  <dcterms:created xsi:type="dcterms:W3CDTF">2019-04-17T18:40:59Z</dcterms:created>
  <dcterms:modified xsi:type="dcterms:W3CDTF">2019-10-17T08:47:12Z</dcterms:modified>
</cp:coreProperties>
</file>